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arrodriguez\Desktop\"/>
    </mc:Choice>
  </mc:AlternateContent>
  <xr:revisionPtr revIDLastSave="0" documentId="8_{B67663BD-EECE-4A25-96B3-CD8326032567}" xr6:coauthVersionLast="45" xr6:coauthVersionMax="45" xr10:uidLastSave="{00000000-0000-0000-0000-000000000000}"/>
  <bookViews>
    <workbookView xWindow="57480" yWindow="-120" windowWidth="29040" windowHeight="1584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41" i="1"/>
  <c r="G42" i="1"/>
  <c r="G43" i="1"/>
  <c r="G44" i="1"/>
  <c r="G45" i="1"/>
  <c r="G50" i="1"/>
  <c r="G51" i="1"/>
  <c r="G53" i="1"/>
  <c r="G54" i="1"/>
  <c r="G30" i="1"/>
  <c r="G31" i="1"/>
  <c r="V85" i="1"/>
  <c r="V86" i="1"/>
  <c r="V87" i="1"/>
  <c r="V135" i="1"/>
  <c r="T99" i="1"/>
  <c r="T123" i="1"/>
  <c r="T119" i="1"/>
  <c r="T13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G32" i="1"/>
  <c r="G33" i="1"/>
  <c r="G34" i="1"/>
  <c r="G35" i="1"/>
  <c r="G36" i="1"/>
  <c r="G37" i="1"/>
  <c r="G38" i="1"/>
  <c r="G39" i="1"/>
  <c r="G40" i="1"/>
  <c r="G46" i="1"/>
  <c r="G47" i="1"/>
  <c r="G48" i="1"/>
  <c r="G49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Z107" i="1"/>
  <c r="Y107" i="1"/>
  <c r="V84" i="1"/>
  <c r="V117" i="1"/>
  <c r="V4" i="1"/>
  <c r="V5" i="1"/>
  <c r="V6" i="1"/>
  <c r="V7" i="1"/>
  <c r="V8" i="1"/>
  <c r="D103" i="1" s="1"/>
  <c r="D107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D104" i="1" s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D105" i="1" s="1"/>
  <c r="V83" i="1"/>
  <c r="V88" i="1"/>
  <c r="V89" i="1"/>
  <c r="V90" i="1"/>
  <c r="V91" i="1"/>
  <c r="V92" i="1"/>
  <c r="V93" i="1"/>
  <c r="V94" i="1"/>
  <c r="D106" i="1" s="1"/>
  <c r="V95" i="1"/>
  <c r="V96" i="1"/>
  <c r="V97" i="1"/>
  <c r="V98" i="1"/>
  <c r="D99" i="1"/>
  <c r="D123" i="1"/>
  <c r="E99" i="1"/>
  <c r="F99" i="1"/>
  <c r="G99" i="1" s="1"/>
  <c r="H99" i="1"/>
  <c r="I99" i="1"/>
  <c r="J99" i="1"/>
  <c r="K99" i="1"/>
  <c r="V99" i="1" s="1"/>
  <c r="Z108" i="1" s="1"/>
  <c r="L99" i="1"/>
  <c r="M99" i="1"/>
  <c r="M123" i="1" s="1"/>
  <c r="N99" i="1"/>
  <c r="O99" i="1"/>
  <c r="P99" i="1"/>
  <c r="Q99" i="1"/>
  <c r="R99" i="1"/>
  <c r="S99" i="1"/>
  <c r="U99" i="1"/>
  <c r="U123" i="1" s="1"/>
  <c r="V111" i="1"/>
  <c r="V112" i="1"/>
  <c r="V113" i="1"/>
  <c r="V114" i="1"/>
  <c r="V115" i="1"/>
  <c r="V116" i="1"/>
  <c r="V118" i="1"/>
  <c r="C119" i="1"/>
  <c r="C123" i="1"/>
  <c r="D119" i="1"/>
  <c r="E119" i="1"/>
  <c r="F119" i="1"/>
  <c r="G119" i="1"/>
  <c r="V119" i="1" s="1"/>
  <c r="Z120" i="1" s="1"/>
  <c r="H119" i="1"/>
  <c r="I119" i="1"/>
  <c r="I123" i="1" s="1"/>
  <c r="J119" i="1"/>
  <c r="K119" i="1"/>
  <c r="K123" i="1" s="1"/>
  <c r="L119" i="1"/>
  <c r="M119" i="1"/>
  <c r="N119" i="1"/>
  <c r="O119" i="1"/>
  <c r="O123" i="1" s="1"/>
  <c r="P119" i="1"/>
  <c r="Q119" i="1"/>
  <c r="Q123" i="1" s="1"/>
  <c r="R119" i="1"/>
  <c r="R123" i="1" s="1"/>
  <c r="S119" i="1"/>
  <c r="S123" i="1" s="1"/>
  <c r="U119" i="1"/>
  <c r="V127" i="1"/>
  <c r="V128" i="1"/>
  <c r="V129" i="1"/>
  <c r="V130" i="1"/>
  <c r="V131" i="1"/>
  <c r="V132" i="1"/>
  <c r="V133" i="1"/>
  <c r="V134" i="1"/>
  <c r="C136" i="1"/>
  <c r="D136" i="1"/>
  <c r="E136" i="1"/>
  <c r="V136" i="1" s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U136" i="1"/>
  <c r="N123" i="1"/>
  <c r="P123" i="1"/>
  <c r="H123" i="1"/>
  <c r="J123" i="1"/>
  <c r="L123" i="1"/>
  <c r="V101" i="1"/>
  <c r="G123" i="1" l="1"/>
  <c r="V123" i="1" s="1"/>
</calcChain>
</file>

<file path=xl/sharedStrings.xml><?xml version="1.0" encoding="utf-8"?>
<sst xmlns="http://schemas.openxmlformats.org/spreadsheetml/2006/main" count="165" uniqueCount="144">
  <si>
    <t>Elementary Schools</t>
  </si>
  <si>
    <t>RC#</t>
  </si>
  <si>
    <t>Middle Schools</t>
  </si>
  <si>
    <t>TMCC Magnet</t>
  </si>
  <si>
    <t>Half K</t>
  </si>
  <si>
    <t>Full K</t>
  </si>
  <si>
    <t>UG</t>
  </si>
  <si>
    <t>Billinghurst MS</t>
  </si>
  <si>
    <t>Cold Springs MS</t>
  </si>
  <si>
    <t>E. Otis Vaughn MS</t>
  </si>
  <si>
    <t>Fred Traner MS</t>
  </si>
  <si>
    <t>George Dilworth MS</t>
  </si>
  <si>
    <t>Incline Middle MS</t>
  </si>
  <si>
    <t>Washoe Inspire (K-12)</t>
  </si>
  <si>
    <t>North Star (K-12)</t>
  </si>
  <si>
    <t>Mount Rose (K-8)</t>
  </si>
  <si>
    <t>School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</si>
  <si>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</si>
  <si>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</si>
  <si>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</si>
  <si>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</si>
  <si>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</si>
  <si>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</si>
  <si>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</si>
  <si>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</si>
  <si>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</si>
  <si>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</si>
  <si>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</si>
  <si>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</si>
  <si>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</si>
  <si>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</si>
  <si>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</si>
  <si>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</si>
  <si>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</si>
  <si>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</si>
  <si>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</si>
  <si>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Gerlach (K-12)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</si>
  <si>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</si>
  <si>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</si>
  <si>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</si>
  <si>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</si>
  <si>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</si>
  <si>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</si>
  <si>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</si>
  <si>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Jesse Hall ES</t>
  </si>
  <si>
    <t>Kate Smith ES</t>
  </si>
  <si>
    <t>Jessie Beck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</si>
  <si>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</si>
  <si>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</si>
  <si>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</si>
  <si>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</si>
  <si>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</si>
  <si>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</si>
  <si>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</si>
  <si>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</si>
  <si>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</si>
  <si>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</si>
  <si>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Nancy Gomes ES</t>
  </si>
  <si>
    <t>Natchez ES</t>
  </si>
  <si>
    <t>Peavine ES</t>
  </si>
  <si>
    <t>Picollo (PK-12)</t>
  </si>
  <si>
    <t>Pleasant Valley ES</t>
  </si>
  <si>
    <t>Rita Cannan ES</t>
  </si>
  <si>
    <t>Robert Mitchell ES</t>
  </si>
  <si>
    <t>Roger Corbett ES</t>
  </si>
  <si>
    <t>Rollan Melton ES</t>
  </si>
  <si>
    <t>Sarah Winnemucca ES</t>
  </si>
  <si>
    <t>Silver Lake ES</t>
  </si>
  <si>
    <t>Smithridge ES</t>
  </si>
  <si>
    <t>Spanish Springs ES</t>
  </si>
  <si>
    <t>Stead ES</t>
  </si>
  <si>
    <t>Sun Valley ES</t>
  </si>
  <si>
    <t>Van Gorder ES</t>
  </si>
  <si>
    <t>Verdi ES</t>
  </si>
  <si>
    <t>Veterans ES</t>
  </si>
  <si>
    <t>Virginia Palmer ES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</si>
  <si>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</si>
  <si>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</si>
  <si>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</si>
  <si>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</si>
  <si>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</si>
  <si>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</si>
  <si>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</si>
  <si>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</si>
  <si>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North Valleys HS</t>
  </si>
  <si>
    <t>Robert McQueen HS</t>
  </si>
  <si>
    <t>Spanish Springs HS</t>
  </si>
  <si>
    <t>ENROLLMENT TOTALS</t>
  </si>
  <si>
    <t xml:space="preserve">Reno HS </t>
  </si>
  <si>
    <t>Turning Point (6-12)</t>
  </si>
  <si>
    <t>K Total</t>
  </si>
  <si>
    <t>IC #</t>
  </si>
  <si>
    <t>PK</t>
  </si>
  <si>
    <r>
      <t xml:space="preserve">Roy Gomm ES </t>
    </r>
    <r>
      <rPr>
        <b/>
        <sz val="8"/>
        <color indexed="10"/>
        <rFont val="Arial"/>
        <family val="2"/>
      </rPr>
      <t>(SWAS)</t>
    </r>
  </si>
  <si>
    <r>
      <t>Ted Hunsberger ES</t>
    </r>
    <r>
      <rPr>
        <b/>
        <sz val="8"/>
        <color indexed="10"/>
        <rFont val="Arial"/>
        <family val="2"/>
      </rPr>
      <t xml:space="preserve"> (SWAS)</t>
    </r>
  </si>
  <si>
    <r>
      <t xml:space="preserve">Archie Clayton MS </t>
    </r>
    <r>
      <rPr>
        <b/>
        <sz val="8"/>
        <color indexed="10"/>
        <rFont val="Arial"/>
        <family val="2"/>
      </rPr>
      <t>(SWAS)</t>
    </r>
  </si>
  <si>
    <r>
      <t>Darrell Swope MS</t>
    </r>
    <r>
      <rPr>
        <b/>
        <sz val="8"/>
        <color indexed="10"/>
        <rFont val="Arial"/>
        <family val="2"/>
      </rPr>
      <t xml:space="preserve"> (SWAS)</t>
    </r>
  </si>
  <si>
    <r>
      <t xml:space="preserve">Edward Pine MS </t>
    </r>
    <r>
      <rPr>
        <b/>
        <sz val="8"/>
        <color indexed="10"/>
        <rFont val="Arial"/>
        <family val="2"/>
      </rPr>
      <t>(SWAS)</t>
    </r>
  </si>
  <si>
    <r>
      <t>Lou Mendive MS</t>
    </r>
    <r>
      <rPr>
        <b/>
        <sz val="8"/>
        <color indexed="10"/>
        <rFont val="Arial"/>
        <family val="2"/>
      </rPr>
      <t xml:space="preserve"> (SWAS)</t>
    </r>
  </si>
  <si>
    <t>District Totals - Charter Schools Not Included</t>
  </si>
  <si>
    <t>ACE</t>
  </si>
  <si>
    <t>Bailey</t>
  </si>
  <si>
    <t>Coral Academy</t>
  </si>
  <si>
    <t>High Desert Mont</t>
  </si>
  <si>
    <t>I Can Do Anything</t>
  </si>
  <si>
    <t>Mariposa</t>
  </si>
  <si>
    <t>Rainshadow</t>
  </si>
  <si>
    <t>Sierra Nevada Acad</t>
  </si>
  <si>
    <t>DISTRICT TOTAL (Including Charter Schools)</t>
  </si>
  <si>
    <t>Total</t>
  </si>
  <si>
    <t>NV02 Totals 2014</t>
  </si>
  <si>
    <t>K</t>
  </si>
  <si>
    <t>K-12 Schools</t>
  </si>
  <si>
    <t>High Schools</t>
  </si>
  <si>
    <t>K Ttotal</t>
  </si>
  <si>
    <t>Charter Schools</t>
  </si>
  <si>
    <t>1/2 K</t>
  </si>
  <si>
    <r>
      <t xml:space="preserve">Caughlin Ranch ES </t>
    </r>
    <r>
      <rPr>
        <b/>
        <sz val="8"/>
        <color indexed="10"/>
        <rFont val="Arial"/>
        <family val="2"/>
      </rPr>
      <t>(SWAS)</t>
    </r>
  </si>
  <si>
    <r>
      <t xml:space="preserve">Jerry Whitehead ES </t>
    </r>
    <r>
      <rPr>
        <b/>
        <sz val="8"/>
        <color indexed="10"/>
        <rFont val="Arial"/>
        <family val="2"/>
      </rPr>
      <t>(SWAS)</t>
    </r>
  </si>
  <si>
    <t>GT SWAS Numbers</t>
  </si>
  <si>
    <t>Caughlin</t>
  </si>
  <si>
    <t>Gomm</t>
  </si>
  <si>
    <t>Hunsberger</t>
  </si>
  <si>
    <t>Whitehead</t>
  </si>
  <si>
    <t>Clayton</t>
  </si>
  <si>
    <t>Swope</t>
  </si>
  <si>
    <t>Mendive</t>
  </si>
  <si>
    <t>Hug</t>
  </si>
  <si>
    <t>Pine</t>
  </si>
  <si>
    <t>Totals</t>
  </si>
  <si>
    <t>TOTAL INCLUDING CHARTER SCHOOLS</t>
  </si>
  <si>
    <r>
      <t xml:space="preserve">Procter Hug HS </t>
    </r>
    <r>
      <rPr>
        <b/>
        <sz val="8"/>
        <color indexed="10"/>
        <rFont val="Arial"/>
        <family val="2"/>
      </rPr>
      <t>(SWAS)</t>
    </r>
  </si>
  <si>
    <r>
      <t xml:space="preserve">Kendyl Depoali MS </t>
    </r>
    <r>
      <rPr>
        <b/>
        <sz val="8"/>
        <color indexed="10"/>
        <rFont val="Arial"/>
        <family val="2"/>
      </rPr>
      <t>(PK)</t>
    </r>
  </si>
  <si>
    <r>
      <t xml:space="preserve">Sparks Middle MS </t>
    </r>
    <r>
      <rPr>
        <b/>
        <sz val="8"/>
        <color indexed="10"/>
        <rFont val="Arial"/>
        <family val="2"/>
      </rPr>
      <t>(PK)</t>
    </r>
  </si>
  <si>
    <r>
      <t xml:space="preserve">Sparks HS </t>
    </r>
    <r>
      <rPr>
        <b/>
        <sz val="8"/>
        <color indexed="10"/>
        <rFont val="Arial"/>
        <family val="2"/>
      </rPr>
      <t>(PK)</t>
    </r>
  </si>
  <si>
    <t>Innovations</t>
  </si>
  <si>
    <t>2014 Count Day Totals Charter Schools Not Included</t>
  </si>
  <si>
    <t>K-12</t>
  </si>
  <si>
    <t>Difference from 2014</t>
  </si>
  <si>
    <t>2014 Charter School Totals</t>
  </si>
  <si>
    <t>12/13</t>
  </si>
  <si>
    <t>Distrcit Totals</t>
  </si>
  <si>
    <t>2014 District Totals</t>
  </si>
  <si>
    <t>Enrollment Count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</si>
</sst>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" fontId="1" fillId="6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6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1" fontId="2" fillId="0" borderId="5" xfId="0" applyNumberFormat="1" applyFont="1" applyFill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1" fontId="1" fillId="6" borderId="9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4" fontId="4" fillId="6" borderId="9" xfId="0" applyNumberFormat="1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wrapText="1"/>
    </xf>
    <xf numFmtId="1" fontId="1" fillId="6" borderId="12" xfId="0" applyNumberFormat="1" applyFont="1" applyFill="1" applyBorder="1" applyAlignment="1">
      <alignment horizontal="center" wrapText="1"/>
    </xf>
    <xf numFmtId="1" fontId="1" fillId="5" borderId="12" xfId="0" applyNumberFormat="1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13" fillId="0" borderId="1" xfId="0" applyFont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9" xfId="0" applyFont="1" applyBorder="1"/>
    <xf numFmtId="0" fontId="4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5" borderId="11" xfId="0" applyFont="1" applyFill="1" applyBorder="1" applyAlignment="1">
      <alignment wrapText="1"/>
    </xf>
    <xf numFmtId="0" fontId="13" fillId="5" borderId="12" xfId="0" applyFont="1" applyFill="1" applyBorder="1"/>
    <xf numFmtId="0" fontId="0" fillId="5" borderId="12" xfId="0" applyFill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7" borderId="14" xfId="0" applyFont="1" applyFill="1" applyBorder="1" applyAlignment="1">
      <alignment vertical="center" wrapText="1"/>
    </xf>
    <xf numFmtId="1" fontId="1" fillId="7" borderId="14" xfId="0" applyNumberFormat="1" applyFont="1" applyFill="1" applyBorder="1" applyAlignment="1">
      <alignment horizontal="center" vertical="center"/>
    </xf>
    <xf numFmtId="1" fontId="1" fillId="7" borderId="15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" fontId="1" fillId="0" borderId="17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 applyProtection="1">
      <alignment horizontal="center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1" fontId="2" fillId="0" borderId="19" xfId="0" applyNumberFormat="1" applyFont="1" applyFill="1" applyBorder="1" applyAlignment="1" applyProtection="1">
      <alignment horizontal="center"/>
      <protection locked="0"/>
    </xf>
    <xf numFmtId="1" fontId="2" fillId="0" borderId="19" xfId="0" applyNumberFormat="1" applyFont="1" applyBorder="1" applyAlignment="1" applyProtection="1">
      <alignment horizontal="center"/>
      <protection locked="0"/>
    </xf>
    <xf numFmtId="1" fontId="1" fillId="7" borderId="20" xfId="0" applyNumberFormat="1" applyFont="1" applyFill="1" applyBorder="1" applyAlignment="1">
      <alignment horizontal="center" vertical="center"/>
    </xf>
    <xf numFmtId="1" fontId="1" fillId="7" borderId="21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1" fontId="2" fillId="0" borderId="22" xfId="0" applyNumberFormat="1" applyFont="1" applyFill="1" applyBorder="1" applyAlignment="1" applyProtection="1">
      <alignment horizontal="center"/>
      <protection locked="0"/>
    </xf>
    <xf numFmtId="1" fontId="2" fillId="0" borderId="23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0" fontId="6" fillId="9" borderId="2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6" fillId="9" borderId="4" xfId="0" applyFont="1" applyFill="1" applyBorder="1" applyAlignment="1">
      <alignment wrapText="1"/>
    </xf>
    <xf numFmtId="0" fontId="0" fillId="5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1" fillId="6" borderId="26" xfId="0" applyNumberFormat="1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11" fillId="5" borderId="14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6" fillId="10" borderId="2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0" fontId="6" fillId="10" borderId="4" xfId="0" applyFont="1" applyFill="1" applyBorder="1" applyAlignment="1">
      <alignment wrapText="1"/>
    </xf>
    <xf numFmtId="0" fontId="6" fillId="11" borderId="2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6" fillId="12" borderId="2" xfId="0" applyFont="1" applyFill="1" applyBorder="1" applyAlignment="1">
      <alignment wrapText="1"/>
    </xf>
    <xf numFmtId="0" fontId="6" fillId="12" borderId="1" xfId="0" applyFont="1" applyFill="1" applyBorder="1" applyAlignment="1">
      <alignment wrapText="1"/>
    </xf>
    <xf numFmtId="0" fontId="6" fillId="1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Border="1"/>
    <xf numFmtId="0" fontId="14" fillId="0" borderId="0" xfId="0" applyFont="1" applyFill="1" applyBorder="1" applyAlignment="1">
      <alignment wrapText="1"/>
    </xf>
    <xf numFmtId="0" fontId="0" fillId="0" borderId="14" xfId="0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Fill="1"/>
    <xf numFmtId="0" fontId="0" fillId="4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6" fillId="0" borderId="33" xfId="0" applyFont="1" applyFill="1" applyBorder="1" applyAlignment="1">
      <alignment wrapText="1"/>
    </xf>
    <xf numFmtId="0" fontId="6" fillId="5" borderId="34" xfId="0" applyFont="1" applyFill="1" applyBorder="1" applyAlignment="1">
      <alignment wrapText="1"/>
    </xf>
    <xf numFmtId="0" fontId="13" fillId="5" borderId="35" xfId="0" applyFont="1" applyFill="1" applyBorder="1"/>
    <xf numFmtId="0" fontId="0" fillId="5" borderId="36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6" fillId="9" borderId="37" xfId="0" applyFont="1" applyFill="1" applyBorder="1" applyAlignment="1">
      <alignment horizontal="center" wrapText="1"/>
    </xf>
    <xf numFmtId="0" fontId="4" fillId="6" borderId="38" xfId="0" applyFont="1" applyFill="1" applyBorder="1" applyAlignment="1">
      <alignment horizontal="center" wrapText="1"/>
    </xf>
    <xf numFmtId="1" fontId="1" fillId="6" borderId="39" xfId="0" applyNumberFormat="1" applyFont="1" applyFill="1" applyBorder="1" applyAlignment="1">
      <alignment horizontal="center" wrapText="1"/>
    </xf>
    <xf numFmtId="1" fontId="1" fillId="6" borderId="38" xfId="0" applyNumberFormat="1" applyFont="1" applyFill="1" applyBorder="1" applyAlignment="1">
      <alignment horizontal="center" wrapText="1"/>
    </xf>
    <xf numFmtId="0" fontId="1" fillId="6" borderId="38" xfId="0" applyFont="1" applyFill="1" applyBorder="1" applyAlignment="1">
      <alignment horizontal="center" wrapText="1"/>
    </xf>
    <xf numFmtId="1" fontId="1" fillId="6" borderId="40" xfId="0" applyNumberFormat="1" applyFont="1" applyFill="1" applyBorder="1" applyAlignment="1">
      <alignment horizontal="center" wrapText="1"/>
    </xf>
    <xf numFmtId="0" fontId="11" fillId="7" borderId="22" xfId="0" applyFont="1" applyFill="1" applyBorder="1" applyAlignment="1">
      <alignment horizontal="center" wrapText="1"/>
    </xf>
    <xf numFmtId="1" fontId="0" fillId="7" borderId="6" xfId="0" applyNumberFormat="1" applyFill="1" applyBorder="1" applyAlignment="1">
      <alignment horizontal="center"/>
    </xf>
    <xf numFmtId="1" fontId="0" fillId="7" borderId="23" xfId="0" applyNumberFormat="1" applyFill="1" applyBorder="1" applyAlignment="1">
      <alignment horizontal="center"/>
    </xf>
    <xf numFmtId="1" fontId="6" fillId="0" borderId="14" xfId="0" applyNumberFormat="1" applyFont="1" applyBorder="1" applyAlignment="1">
      <alignment horizontal="center" wrapText="1"/>
    </xf>
    <xf numFmtId="1" fontId="1" fillId="2" borderId="41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center" wrapText="1"/>
    </xf>
    <xf numFmtId="0" fontId="15" fillId="0" borderId="21" xfId="0" applyFont="1" applyBorder="1"/>
    <xf numFmtId="0" fontId="16" fillId="0" borderId="43" xfId="0" applyFont="1" applyBorder="1"/>
    <xf numFmtId="0" fontId="0" fillId="14" borderId="14" xfId="0" applyFont="1" applyFill="1" applyBorder="1"/>
    <xf numFmtId="0" fontId="6" fillId="0" borderId="21" xfId="0" applyFont="1" applyFill="1" applyBorder="1" applyAlignment="1">
      <alignment wrapText="1"/>
    </xf>
    <xf numFmtId="0" fontId="0" fillId="0" borderId="43" xfId="0" applyBorder="1"/>
    <xf numFmtId="1" fontId="0" fillId="0" borderId="14" xfId="0" applyNumberFormat="1" applyFont="1" applyBorder="1"/>
    <xf numFmtId="0" fontId="0" fillId="0" borderId="20" xfId="0" applyBorder="1" applyAlignment="1">
      <alignment horizontal="center"/>
    </xf>
    <xf numFmtId="0" fontId="6" fillId="14" borderId="21" xfId="0" applyFont="1" applyFill="1" applyBorder="1" applyAlignment="1">
      <alignment wrapText="1"/>
    </xf>
    <xf numFmtId="0" fontId="13" fillId="14" borderId="43" xfId="0" applyFont="1" applyFill="1" applyBorder="1"/>
    <xf numFmtId="0" fontId="0" fillId="14" borderId="20" xfId="0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1" fillId="6" borderId="12" xfId="0" applyNumberFormat="1" applyFont="1" applyFill="1" applyBorder="1" applyAlignment="1">
      <alignment horizontal="center" wrapText="1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50" xfId="0" applyNumberFormat="1" applyFont="1" applyFill="1" applyBorder="1" applyAlignment="1" applyProtection="1">
      <alignment horizontal="center"/>
      <protection locked="0"/>
    </xf>
    <xf numFmtId="1" fontId="2" fillId="0" borderId="51" xfId="0" applyNumberFormat="1" applyFont="1" applyFill="1" applyBorder="1" applyAlignment="1" applyProtection="1">
      <alignment horizontal="center"/>
      <protection locked="0"/>
    </xf>
    <xf numFmtId="1" fontId="2" fillId="0" borderId="52" xfId="0" applyNumberFormat="1" applyFont="1" applyFill="1" applyBorder="1" applyAlignment="1" applyProtection="1">
      <alignment horizontal="center"/>
      <protection locked="0"/>
    </xf>
    <xf numFmtId="1" fontId="2" fillId="0" borderId="53" xfId="0" applyNumberFormat="1" applyFont="1" applyBorder="1" applyAlignment="1" applyProtection="1">
      <alignment horizontal="center"/>
      <protection locked="0"/>
    </xf>
    <xf numFmtId="1" fontId="2" fillId="0" borderId="48" xfId="0" applyNumberFormat="1" applyFont="1" applyFill="1" applyBorder="1" applyAlignment="1" applyProtection="1">
      <alignment horizontal="center"/>
      <protection locked="0"/>
    </xf>
    <xf numFmtId="1" fontId="2" fillId="0" borderId="50" xfId="0" applyNumberFormat="1" applyFont="1" applyBorder="1" applyAlignment="1" applyProtection="1">
      <alignment horizontal="center"/>
      <protection locked="0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1" fillId="0" borderId="44" xfId="0" applyFont="1" applyBorder="1" applyAlignment="1">
      <alignment wrapText="1"/>
    </xf>
    <xf numFmtId="0" fontId="0" fillId="0" borderId="20" xfId="0" applyBorder="1" applyAlignment="1">
      <alignment wrapText="1"/>
    </xf>
    <xf numFmtId="0" fontId="4" fillId="15" borderId="37" xfId="0" applyFont="1" applyFill="1" applyBorder="1" applyAlignment="1">
      <alignment wrapText="1"/>
    </xf>
    <xf numFmtId="0" fontId="12" fillId="15" borderId="38" xfId="0" applyFont="1" applyFill="1" applyBorder="1" applyAlignment="1">
      <alignment wrapText="1"/>
    </xf>
    <xf numFmtId="0" fontId="0" fillId="15" borderId="45" xfId="0" applyFill="1" applyBorder="1" applyAlignment="1"/>
    <xf numFmtId="0" fontId="3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46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14" borderId="24" xfId="0" applyFont="1" applyFill="1" applyBorder="1" applyAlignment="1">
      <alignment wrapText="1"/>
    </xf>
    <xf numFmtId="0" fontId="12" fillId="14" borderId="47" xfId="0" applyFont="1" applyFill="1" applyBorder="1" applyAlignment="1">
      <alignment wrapText="1"/>
    </xf>
    <xf numFmtId="0" fontId="0" fillId="14" borderId="48" xfId="0" applyFill="1" applyBorder="1" applyAlignment="1">
      <alignment wrapText="1"/>
    </xf>
    <xf numFmtId="0" fontId="15" fillId="14" borderId="15" xfId="0" applyFont="1" applyFill="1" applyBorder="1" applyAlignment="1"/>
    <xf numFmtId="0" fontId="15" fillId="14" borderId="4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shoeschools.sharepoint.com/Department-of-Accountability/Student%20Accounting/Count%20Day/2013-2014/09_06_13%20Count%20Day/WCSD%20Count%20Day%202013%20Cou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"/>
      <sheetName val="Second"/>
      <sheetName val="Totals"/>
      <sheetName val="Charter"/>
      <sheetName val="Overall w RC#"/>
      <sheetName val="Overall Enroll"/>
      <sheetName val="SWAS Count"/>
      <sheetName val="Comp CD"/>
      <sheetName val="Comp D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topLeftCell="B1" zoomScaleNormal="100" workbookViewId="0">
      <pane xSplit="21" ySplit="3" topLeftCell="W82" activePane="bottomRight" state="frozen"/>
      <selection activeCell="B1" sqref="B1"/>
      <selection pane="topRight" activeCell="X1" sqref="X1"/>
      <selection pane="bottomLeft" activeCell="B4" sqref="B4"/>
      <selection pane="bottomRight" activeCell="R89" sqref="R89"/>
    </sheetView>
  </sheetViews>
  <sheetFormatPr defaultRowHeight="14.4" x14ac:dyDescent="0.55000000000000004"/>
  <cols>
    <col min="1" max="1" width="4" style="15" hidden="1" customWidth="1"/>
    <col min="2" max="2" width="19.26171875" style="45" customWidth="1"/>
    <col min="3" max="3" width="4.41796875" style="16" customWidth="1"/>
    <col min="4" max="4" width="6.41796875" style="2" bestFit="1" customWidth="1"/>
    <col min="5" max="6" width="4.68359375" style="2" customWidth="1"/>
    <col min="7" max="7" width="6" style="2" customWidth="1"/>
    <col min="8" max="18" width="4.68359375" style="2" customWidth="1"/>
    <col min="19" max="19" width="5.578125" style="2" customWidth="1"/>
    <col min="20" max="20" width="3" style="2" hidden="1" customWidth="1"/>
    <col min="21" max="21" width="4.68359375" style="2" customWidth="1"/>
    <col min="22" max="22" width="9.15625" style="2" customWidth="1"/>
    <col min="23" max="23" width="0" hidden="1" customWidth="1"/>
    <col min="24" max="24" width="22.68359375" customWidth="1"/>
    <col min="25" max="25" width="7.41796875" customWidth="1"/>
    <col min="26" max="26" width="6.83984375" customWidth="1"/>
    <col min="27" max="28" width="9.15625" customWidth="1"/>
  </cols>
  <sheetData>
    <row r="1" spans="1:22" ht="16.5" customHeight="1" x14ac:dyDescent="0.55000000000000004">
      <c r="A1" s="161" t="s">
        <v>143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3"/>
    </row>
    <row r="2" spans="1:22" ht="14.7" thickBot="1" x14ac:dyDescent="0.6">
      <c r="A2" s="164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3"/>
    </row>
    <row r="3" spans="1:22" s="7" customFormat="1" ht="31.5" customHeight="1" thickBot="1" x14ac:dyDescent="0.6">
      <c r="A3" s="31" t="s">
        <v>91</v>
      </c>
      <c r="B3" s="32" t="s">
        <v>16</v>
      </c>
      <c r="C3" s="33" t="s">
        <v>1</v>
      </c>
      <c r="D3" s="34" t="s">
        <v>92</v>
      </c>
      <c r="E3" s="34" t="s">
        <v>4</v>
      </c>
      <c r="F3" s="34" t="s">
        <v>5</v>
      </c>
      <c r="G3" s="35" t="s">
        <v>90</v>
      </c>
      <c r="H3" s="34">
        <v>1</v>
      </c>
      <c r="I3" s="34">
        <v>2</v>
      </c>
      <c r="J3" s="34">
        <v>3</v>
      </c>
      <c r="K3" s="34">
        <v>4</v>
      </c>
      <c r="L3" s="34">
        <v>5</v>
      </c>
      <c r="M3" s="34">
        <v>6</v>
      </c>
      <c r="N3" s="36">
        <v>7</v>
      </c>
      <c r="O3" s="34">
        <v>8</v>
      </c>
      <c r="P3" s="34">
        <v>9</v>
      </c>
      <c r="Q3" s="34">
        <v>10</v>
      </c>
      <c r="R3" s="34">
        <v>11</v>
      </c>
      <c r="S3" s="145" t="s">
        <v>140</v>
      </c>
      <c r="T3" s="34">
        <v>13</v>
      </c>
      <c r="U3" s="81" t="s">
        <v>6</v>
      </c>
      <c r="V3" s="89" t="s">
        <v>109</v>
      </c>
    </row>
    <row r="4" spans="1:22" x14ac:dyDescent="0.55000000000000004">
      <c r="A4" s="9">
        <v>221</v>
      </c>
      <c r="B4" s="93" t="s">
        <v>17</v>
      </c>
      <c r="C4" s="14">
        <v>166</v>
      </c>
      <c r="D4" s="25">
        <v>1</v>
      </c>
      <c r="E4" s="25"/>
      <c r="F4" s="25">
        <v>71</v>
      </c>
      <c r="G4" s="3">
        <f>E4+F4</f>
        <v>71</v>
      </c>
      <c r="H4" s="25">
        <v>63</v>
      </c>
      <c r="I4" s="25">
        <v>68</v>
      </c>
      <c r="J4" s="25">
        <v>84</v>
      </c>
      <c r="K4" s="25">
        <v>63</v>
      </c>
      <c r="L4" s="25">
        <v>62</v>
      </c>
      <c r="M4" s="25">
        <v>78</v>
      </c>
      <c r="N4" s="38"/>
      <c r="O4" s="38"/>
      <c r="P4" s="38"/>
      <c r="Q4" s="38"/>
      <c r="R4" s="38"/>
      <c r="S4" s="38"/>
      <c r="T4" s="38"/>
      <c r="U4" s="82"/>
      <c r="V4" s="79">
        <f t="shared" ref="V4:V35" si="0">(D4+E4+F4+H4+I4+J4+K4+L4+M4+N4+O4+P4+Q4+R4+S4+T4+U4)</f>
        <v>490</v>
      </c>
    </row>
    <row r="5" spans="1:22" x14ac:dyDescent="0.55000000000000004">
      <c r="A5" s="9">
        <v>222</v>
      </c>
      <c r="B5" s="94" t="s">
        <v>18</v>
      </c>
      <c r="C5" s="10">
        <v>150</v>
      </c>
      <c r="D5" s="1">
        <v>17</v>
      </c>
      <c r="E5" s="1">
        <v>4</v>
      </c>
      <c r="F5" s="1">
        <v>86</v>
      </c>
      <c r="G5" s="3">
        <f t="shared" ref="G5:G31" si="1">E5+F5</f>
        <v>90</v>
      </c>
      <c r="H5" s="1">
        <v>86</v>
      </c>
      <c r="I5" s="1">
        <v>77</v>
      </c>
      <c r="J5" s="1">
        <v>92</v>
      </c>
      <c r="K5" s="1">
        <v>100</v>
      </c>
      <c r="L5" s="1">
        <v>77</v>
      </c>
      <c r="M5" s="1">
        <v>60</v>
      </c>
      <c r="N5" s="39"/>
      <c r="O5" s="39"/>
      <c r="P5" s="39"/>
      <c r="Q5" s="39"/>
      <c r="R5" s="39"/>
      <c r="S5" s="39"/>
      <c r="T5" s="39"/>
      <c r="U5" s="83"/>
      <c r="V5" s="79">
        <f t="shared" si="0"/>
        <v>599</v>
      </c>
    </row>
    <row r="6" spans="1:22" x14ac:dyDescent="0.55000000000000004">
      <c r="A6" s="9">
        <v>260</v>
      </c>
      <c r="B6" s="94" t="s">
        <v>19</v>
      </c>
      <c r="C6" s="10">
        <v>171</v>
      </c>
      <c r="D6" s="1">
        <v>21</v>
      </c>
      <c r="E6" s="1"/>
      <c r="F6" s="1">
        <v>108</v>
      </c>
      <c r="G6" s="3">
        <f t="shared" si="1"/>
        <v>108</v>
      </c>
      <c r="H6" s="1">
        <v>103</v>
      </c>
      <c r="I6" s="1">
        <v>111</v>
      </c>
      <c r="J6" s="1">
        <v>110</v>
      </c>
      <c r="K6" s="1">
        <v>112</v>
      </c>
      <c r="L6" s="1">
        <v>100</v>
      </c>
      <c r="M6" s="1">
        <v>87</v>
      </c>
      <c r="N6" s="39"/>
      <c r="O6" s="39"/>
      <c r="P6" s="39"/>
      <c r="Q6" s="39"/>
      <c r="R6" s="39"/>
      <c r="S6" s="39"/>
      <c r="T6" s="39"/>
      <c r="U6" s="83"/>
      <c r="V6" s="79">
        <f t="shared" si="0"/>
        <v>752</v>
      </c>
    </row>
    <row r="7" spans="1:22" x14ac:dyDescent="0.55000000000000004">
      <c r="A7" s="9">
        <v>265</v>
      </c>
      <c r="B7" s="94" t="s">
        <v>20</v>
      </c>
      <c r="C7" s="10">
        <v>177</v>
      </c>
      <c r="D7" s="1">
        <v>18</v>
      </c>
      <c r="E7" s="1"/>
      <c r="F7" s="1">
        <v>80</v>
      </c>
      <c r="G7" s="3">
        <f t="shared" si="1"/>
        <v>80</v>
      </c>
      <c r="H7" s="1">
        <v>73</v>
      </c>
      <c r="I7" s="1">
        <v>98</v>
      </c>
      <c r="J7" s="1">
        <v>98</v>
      </c>
      <c r="K7" s="1">
        <v>112</v>
      </c>
      <c r="L7" s="1">
        <v>89</v>
      </c>
      <c r="M7" s="1">
        <v>94</v>
      </c>
      <c r="N7" s="39"/>
      <c r="O7" s="39"/>
      <c r="P7" s="39"/>
      <c r="Q7" s="39"/>
      <c r="R7" s="39"/>
      <c r="S7" s="39"/>
      <c r="T7" s="39"/>
      <c r="U7" s="83"/>
      <c r="V7" s="79">
        <f t="shared" si="0"/>
        <v>662</v>
      </c>
    </row>
    <row r="8" spans="1:22" x14ac:dyDescent="0.55000000000000004">
      <c r="A8" s="9">
        <v>201</v>
      </c>
      <c r="B8" s="94" t="s">
        <v>21</v>
      </c>
      <c r="C8" s="10">
        <v>102</v>
      </c>
      <c r="D8" s="1">
        <v>2</v>
      </c>
      <c r="E8" s="1"/>
      <c r="F8" s="1">
        <v>64</v>
      </c>
      <c r="G8" s="3">
        <f t="shared" si="1"/>
        <v>64</v>
      </c>
      <c r="H8" s="1">
        <v>81</v>
      </c>
      <c r="I8" s="1">
        <v>73</v>
      </c>
      <c r="J8" s="1">
        <v>66</v>
      </c>
      <c r="K8" s="1">
        <v>59</v>
      </c>
      <c r="L8" s="1">
        <v>55</v>
      </c>
      <c r="M8" s="1">
        <v>53</v>
      </c>
      <c r="N8" s="39"/>
      <c r="O8" s="39"/>
      <c r="P8" s="39"/>
      <c r="Q8" s="39"/>
      <c r="R8" s="39"/>
      <c r="S8" s="39"/>
      <c r="T8" s="39"/>
      <c r="U8" s="83"/>
      <c r="V8" s="79">
        <f t="shared" si="0"/>
        <v>453</v>
      </c>
    </row>
    <row r="9" spans="1:22" x14ac:dyDescent="0.55000000000000004">
      <c r="A9" s="9">
        <v>273</v>
      </c>
      <c r="B9" s="94" t="s">
        <v>22</v>
      </c>
      <c r="C9" s="10">
        <v>149</v>
      </c>
      <c r="D9" s="1">
        <v>17</v>
      </c>
      <c r="E9" s="1"/>
      <c r="F9" s="1">
        <v>96</v>
      </c>
      <c r="G9" s="3">
        <f t="shared" si="1"/>
        <v>96</v>
      </c>
      <c r="H9" s="1">
        <v>121</v>
      </c>
      <c r="I9" s="1">
        <v>126</v>
      </c>
      <c r="J9" s="1">
        <v>98</v>
      </c>
      <c r="K9" s="1">
        <v>105</v>
      </c>
      <c r="L9" s="1">
        <v>93</v>
      </c>
      <c r="M9" s="39"/>
      <c r="N9" s="39"/>
      <c r="O9" s="39"/>
      <c r="P9" s="39"/>
      <c r="Q9" s="39"/>
      <c r="R9" s="39"/>
      <c r="S9" s="39"/>
      <c r="T9" s="39"/>
      <c r="U9" s="83"/>
      <c r="V9" s="79">
        <f t="shared" si="0"/>
        <v>656</v>
      </c>
    </row>
    <row r="10" spans="1:22" x14ac:dyDescent="0.55000000000000004">
      <c r="A10" s="9">
        <v>229</v>
      </c>
      <c r="B10" s="94" t="s">
        <v>23</v>
      </c>
      <c r="C10" s="10">
        <v>109</v>
      </c>
      <c r="D10" s="1">
        <v>12</v>
      </c>
      <c r="E10" s="1">
        <v>3</v>
      </c>
      <c r="F10" s="1">
        <v>139</v>
      </c>
      <c r="G10" s="3">
        <f t="shared" si="1"/>
        <v>142</v>
      </c>
      <c r="H10" s="1">
        <v>144</v>
      </c>
      <c r="I10" s="1">
        <v>146</v>
      </c>
      <c r="J10" s="1">
        <v>155</v>
      </c>
      <c r="K10" s="1">
        <v>149</v>
      </c>
      <c r="L10" s="1">
        <v>165</v>
      </c>
      <c r="M10" s="39"/>
      <c r="N10" s="39"/>
      <c r="O10" s="39"/>
      <c r="P10" s="39"/>
      <c r="Q10" s="39"/>
      <c r="R10" s="39"/>
      <c r="S10" s="39"/>
      <c r="T10" s="39"/>
      <c r="U10" s="83"/>
      <c r="V10" s="79">
        <f t="shared" si="0"/>
        <v>913</v>
      </c>
    </row>
    <row r="11" spans="1:22" x14ac:dyDescent="0.55000000000000004">
      <c r="A11" s="9">
        <v>271</v>
      </c>
      <c r="B11" s="94" t="s">
        <v>24</v>
      </c>
      <c r="C11" s="10">
        <v>103</v>
      </c>
      <c r="D11" s="1">
        <v>27</v>
      </c>
      <c r="E11" s="1">
        <v>5</v>
      </c>
      <c r="F11" s="1">
        <v>105</v>
      </c>
      <c r="G11" s="3">
        <f t="shared" si="1"/>
        <v>110</v>
      </c>
      <c r="H11" s="1">
        <v>102</v>
      </c>
      <c r="I11" s="1">
        <v>123</v>
      </c>
      <c r="J11" s="1">
        <v>126</v>
      </c>
      <c r="K11" s="1">
        <v>95</v>
      </c>
      <c r="L11" s="1">
        <v>112</v>
      </c>
      <c r="M11" s="1">
        <v>120</v>
      </c>
      <c r="N11" s="39"/>
      <c r="O11" s="39"/>
      <c r="P11" s="39"/>
      <c r="Q11" s="39"/>
      <c r="R11" s="39"/>
      <c r="S11" s="39"/>
      <c r="T11" s="39"/>
      <c r="U11" s="83"/>
      <c r="V11" s="79">
        <f t="shared" si="0"/>
        <v>815</v>
      </c>
    </row>
    <row r="12" spans="1:22" ht="21.9" x14ac:dyDescent="0.55000000000000004">
      <c r="A12" s="9">
        <v>261</v>
      </c>
      <c r="B12" s="94" t="s">
        <v>117</v>
      </c>
      <c r="C12" s="10">
        <v>111</v>
      </c>
      <c r="D12" s="1">
        <v>4</v>
      </c>
      <c r="E12" s="1">
        <v>5</v>
      </c>
      <c r="F12" s="1">
        <v>52</v>
      </c>
      <c r="G12" s="3">
        <f t="shared" si="1"/>
        <v>57</v>
      </c>
      <c r="H12" s="1">
        <v>66</v>
      </c>
      <c r="I12" s="1">
        <v>60</v>
      </c>
      <c r="J12" s="1">
        <v>97</v>
      </c>
      <c r="K12" s="1">
        <v>101</v>
      </c>
      <c r="L12" s="1">
        <v>88</v>
      </c>
      <c r="M12" s="1">
        <v>80</v>
      </c>
      <c r="N12" s="39"/>
      <c r="O12" s="39"/>
      <c r="P12" s="39"/>
      <c r="Q12" s="39"/>
      <c r="R12" s="39"/>
      <c r="S12" s="39"/>
      <c r="T12" s="39"/>
      <c r="U12" s="83"/>
      <c r="V12" s="79">
        <f t="shared" si="0"/>
        <v>553</v>
      </c>
    </row>
    <row r="13" spans="1:22" x14ac:dyDescent="0.55000000000000004">
      <c r="A13" s="9">
        <v>268</v>
      </c>
      <c r="B13" s="94" t="s">
        <v>25</v>
      </c>
      <c r="C13" s="10">
        <v>113</v>
      </c>
      <c r="D13" s="1">
        <v>52</v>
      </c>
      <c r="E13" s="1">
        <v>5</v>
      </c>
      <c r="F13" s="1">
        <v>50</v>
      </c>
      <c r="G13" s="3">
        <f t="shared" si="1"/>
        <v>55</v>
      </c>
      <c r="H13" s="1">
        <v>59</v>
      </c>
      <c r="I13" s="1">
        <v>63</v>
      </c>
      <c r="J13" s="1">
        <v>51</v>
      </c>
      <c r="K13" s="1">
        <v>67</v>
      </c>
      <c r="L13" s="1">
        <v>77</v>
      </c>
      <c r="M13" s="1">
        <v>45</v>
      </c>
      <c r="N13" s="39"/>
      <c r="O13" s="39"/>
      <c r="P13" s="39"/>
      <c r="Q13" s="39"/>
      <c r="R13" s="39"/>
      <c r="S13" s="39"/>
      <c r="T13" s="39"/>
      <c r="U13" s="83"/>
      <c r="V13" s="79">
        <f t="shared" si="0"/>
        <v>469</v>
      </c>
    </row>
    <row r="14" spans="1:22" x14ac:dyDescent="0.55000000000000004">
      <c r="A14" s="9">
        <v>272</v>
      </c>
      <c r="B14" s="94" t="s">
        <v>26</v>
      </c>
      <c r="C14" s="10">
        <v>165</v>
      </c>
      <c r="D14" s="1">
        <v>16</v>
      </c>
      <c r="E14" s="1">
        <v>1</v>
      </c>
      <c r="F14" s="1">
        <v>99</v>
      </c>
      <c r="G14" s="3">
        <f t="shared" si="1"/>
        <v>100</v>
      </c>
      <c r="H14" s="1">
        <v>105</v>
      </c>
      <c r="I14" s="1">
        <v>111</v>
      </c>
      <c r="J14" s="1">
        <v>111</v>
      </c>
      <c r="K14" s="1">
        <v>90</v>
      </c>
      <c r="L14" s="1">
        <v>95</v>
      </c>
      <c r="M14" s="1">
        <v>60</v>
      </c>
      <c r="N14" s="39"/>
      <c r="O14" s="39"/>
      <c r="P14" s="39"/>
      <c r="Q14" s="39"/>
      <c r="R14" s="39"/>
      <c r="S14" s="39"/>
      <c r="T14" s="39"/>
      <c r="U14" s="83"/>
      <c r="V14" s="79">
        <f t="shared" si="0"/>
        <v>688</v>
      </c>
    </row>
    <row r="15" spans="1:22" x14ac:dyDescent="0.55000000000000004">
      <c r="A15" s="9">
        <v>231</v>
      </c>
      <c r="B15" s="94" t="s">
        <v>27</v>
      </c>
      <c r="C15" s="10">
        <v>168</v>
      </c>
      <c r="D15" s="109">
        <v>14</v>
      </c>
      <c r="E15" s="109"/>
      <c r="F15" s="109">
        <v>54</v>
      </c>
      <c r="G15" s="3">
        <f t="shared" si="1"/>
        <v>54</v>
      </c>
      <c r="H15" s="109">
        <v>58</v>
      </c>
      <c r="I15" s="109">
        <v>62</v>
      </c>
      <c r="J15" s="109">
        <v>55</v>
      </c>
      <c r="K15" s="109">
        <v>58</v>
      </c>
      <c r="L15" s="109">
        <v>51</v>
      </c>
      <c r="M15" s="109">
        <v>50</v>
      </c>
      <c r="N15" s="39"/>
      <c r="O15" s="39"/>
      <c r="P15" s="39"/>
      <c r="Q15" s="39"/>
      <c r="R15" s="39"/>
      <c r="S15" s="39"/>
      <c r="T15" s="39"/>
      <c r="U15" s="83"/>
      <c r="V15" s="79">
        <f t="shared" si="0"/>
        <v>402</v>
      </c>
    </row>
    <row r="16" spans="1:22" x14ac:dyDescent="0.55000000000000004">
      <c r="A16" s="9">
        <v>212</v>
      </c>
      <c r="B16" s="94" t="s">
        <v>28</v>
      </c>
      <c r="C16" s="10">
        <v>194</v>
      </c>
      <c r="D16" s="1">
        <v>3</v>
      </c>
      <c r="E16" s="1"/>
      <c r="F16" s="1">
        <v>161</v>
      </c>
      <c r="G16" s="3">
        <f t="shared" si="1"/>
        <v>161</v>
      </c>
      <c r="H16" s="1">
        <v>138</v>
      </c>
      <c r="I16" s="1">
        <v>145</v>
      </c>
      <c r="J16" s="1">
        <v>177</v>
      </c>
      <c r="K16" s="1">
        <v>152</v>
      </c>
      <c r="L16" s="1">
        <v>145</v>
      </c>
      <c r="M16" s="39"/>
      <c r="N16" s="39"/>
      <c r="O16" s="39"/>
      <c r="P16" s="39"/>
      <c r="Q16" s="39"/>
      <c r="R16" s="39"/>
      <c r="S16" s="39"/>
      <c r="T16" s="39"/>
      <c r="U16" s="83"/>
      <c r="V16" s="79">
        <f t="shared" si="0"/>
        <v>921</v>
      </c>
    </row>
    <row r="17" spans="1:22" x14ac:dyDescent="0.55000000000000004">
      <c r="A17" s="9">
        <v>202</v>
      </c>
      <c r="B17" s="94" t="s">
        <v>29</v>
      </c>
      <c r="C17" s="10">
        <v>148</v>
      </c>
      <c r="D17" s="1">
        <v>10</v>
      </c>
      <c r="E17" s="1"/>
      <c r="F17" s="1">
        <v>86</v>
      </c>
      <c r="G17" s="3">
        <f t="shared" si="1"/>
        <v>86</v>
      </c>
      <c r="H17" s="1">
        <v>96</v>
      </c>
      <c r="I17" s="1">
        <v>91</v>
      </c>
      <c r="J17" s="1">
        <v>90</v>
      </c>
      <c r="K17" s="1">
        <v>75</v>
      </c>
      <c r="L17" s="1">
        <v>62</v>
      </c>
      <c r="M17" s="1">
        <v>66</v>
      </c>
      <c r="N17" s="39"/>
      <c r="O17" s="39"/>
      <c r="P17" s="39"/>
      <c r="Q17" s="39"/>
      <c r="R17" s="39"/>
      <c r="S17" s="39"/>
      <c r="T17" s="39"/>
      <c r="U17" s="83"/>
      <c r="V17" s="79">
        <f t="shared" si="0"/>
        <v>576</v>
      </c>
    </row>
    <row r="18" spans="1:22" x14ac:dyDescent="0.55000000000000004">
      <c r="A18" s="9">
        <v>258</v>
      </c>
      <c r="B18" s="94" t="s">
        <v>30</v>
      </c>
      <c r="C18" s="10">
        <v>116</v>
      </c>
      <c r="D18" s="1">
        <v>4</v>
      </c>
      <c r="E18" s="1"/>
      <c r="F18" s="1">
        <v>61</v>
      </c>
      <c r="G18" s="3">
        <f t="shared" si="1"/>
        <v>61</v>
      </c>
      <c r="H18" s="1">
        <v>75</v>
      </c>
      <c r="I18" s="1">
        <v>64</v>
      </c>
      <c r="J18" s="1">
        <v>70</v>
      </c>
      <c r="K18" s="1">
        <v>63</v>
      </c>
      <c r="L18" s="1">
        <v>53</v>
      </c>
      <c r="M18" s="1">
        <v>44</v>
      </c>
      <c r="N18" s="39"/>
      <c r="O18" s="39"/>
      <c r="P18" s="39"/>
      <c r="Q18" s="39"/>
      <c r="R18" s="39"/>
      <c r="S18" s="39"/>
      <c r="T18" s="39"/>
      <c r="U18" s="83"/>
      <c r="V18" s="79">
        <f t="shared" si="0"/>
        <v>434</v>
      </c>
    </row>
    <row r="19" spans="1:22" x14ac:dyDescent="0.55000000000000004">
      <c r="A19" s="9">
        <v>257</v>
      </c>
      <c r="B19" s="94" t="s">
        <v>31</v>
      </c>
      <c r="C19" s="10">
        <v>144</v>
      </c>
      <c r="D19" s="1">
        <v>4</v>
      </c>
      <c r="E19" s="1"/>
      <c r="F19" s="1">
        <v>48</v>
      </c>
      <c r="G19" s="3">
        <f t="shared" si="1"/>
        <v>48</v>
      </c>
      <c r="H19" s="1">
        <v>67</v>
      </c>
      <c r="I19" s="1">
        <v>66</v>
      </c>
      <c r="J19" s="1">
        <v>61</v>
      </c>
      <c r="K19" s="1">
        <v>79</v>
      </c>
      <c r="L19" s="1">
        <v>79</v>
      </c>
      <c r="M19" s="1">
        <v>58</v>
      </c>
      <c r="N19" s="39"/>
      <c r="O19" s="39"/>
      <c r="P19" s="39"/>
      <c r="Q19" s="39"/>
      <c r="R19" s="39"/>
      <c r="S19" s="39"/>
      <c r="T19" s="39"/>
      <c r="U19" s="83"/>
      <c r="V19" s="79">
        <f t="shared" si="0"/>
        <v>462</v>
      </c>
    </row>
    <row r="20" spans="1:22" x14ac:dyDescent="0.55000000000000004">
      <c r="A20" s="9">
        <v>203</v>
      </c>
      <c r="B20" s="94" t="s">
        <v>32</v>
      </c>
      <c r="C20" s="10">
        <v>124</v>
      </c>
      <c r="D20" s="1"/>
      <c r="E20" s="1"/>
      <c r="F20" s="1">
        <v>63</v>
      </c>
      <c r="G20" s="3">
        <f t="shared" si="1"/>
        <v>63</v>
      </c>
      <c r="H20" s="1">
        <v>59</v>
      </c>
      <c r="I20" s="1">
        <v>55</v>
      </c>
      <c r="J20" s="1">
        <v>58</v>
      </c>
      <c r="K20" s="1">
        <v>58</v>
      </c>
      <c r="L20" s="1">
        <v>46</v>
      </c>
      <c r="M20" s="1">
        <v>37</v>
      </c>
      <c r="N20" s="39"/>
      <c r="O20" s="39"/>
      <c r="P20" s="39"/>
      <c r="Q20" s="39"/>
      <c r="R20" s="39"/>
      <c r="S20" s="39"/>
      <c r="T20" s="39"/>
      <c r="U20" s="83"/>
      <c r="V20" s="79">
        <f t="shared" si="0"/>
        <v>376</v>
      </c>
    </row>
    <row r="21" spans="1:22" x14ac:dyDescent="0.55000000000000004">
      <c r="A21" s="9">
        <v>275</v>
      </c>
      <c r="B21" s="94" t="s">
        <v>33</v>
      </c>
      <c r="C21" s="10">
        <v>105</v>
      </c>
      <c r="D21" s="1">
        <v>35</v>
      </c>
      <c r="E21" s="1">
        <v>4</v>
      </c>
      <c r="F21" s="1">
        <v>59</v>
      </c>
      <c r="G21" s="3">
        <f t="shared" si="1"/>
        <v>63</v>
      </c>
      <c r="H21" s="1">
        <v>73</v>
      </c>
      <c r="I21" s="1">
        <v>78</v>
      </c>
      <c r="J21" s="1">
        <v>76</v>
      </c>
      <c r="K21" s="1">
        <v>72</v>
      </c>
      <c r="L21" s="1">
        <v>56</v>
      </c>
      <c r="M21" s="1">
        <v>77</v>
      </c>
      <c r="N21" s="39"/>
      <c r="O21" s="39"/>
      <c r="P21" s="39"/>
      <c r="Q21" s="39"/>
      <c r="R21" s="39"/>
      <c r="S21" s="39"/>
      <c r="T21" s="39"/>
      <c r="U21" s="83"/>
      <c r="V21" s="79">
        <f t="shared" si="0"/>
        <v>530</v>
      </c>
    </row>
    <row r="22" spans="1:22" x14ac:dyDescent="0.55000000000000004">
      <c r="A22" s="9">
        <v>223</v>
      </c>
      <c r="B22" s="94" t="s">
        <v>34</v>
      </c>
      <c r="C22" s="10">
        <v>118</v>
      </c>
      <c r="D22" s="1">
        <v>2</v>
      </c>
      <c r="E22" s="1"/>
      <c r="F22" s="1">
        <v>35</v>
      </c>
      <c r="G22" s="3">
        <f t="shared" si="1"/>
        <v>35</v>
      </c>
      <c r="H22" s="1">
        <v>38</v>
      </c>
      <c r="I22" s="1">
        <v>36</v>
      </c>
      <c r="J22" s="1">
        <v>51</v>
      </c>
      <c r="K22" s="1">
        <v>48</v>
      </c>
      <c r="L22" s="1">
        <v>40</v>
      </c>
      <c r="M22" s="1">
        <v>41</v>
      </c>
      <c r="N22" s="39"/>
      <c r="O22" s="39"/>
      <c r="P22" s="39"/>
      <c r="Q22" s="39"/>
      <c r="R22" s="39"/>
      <c r="S22" s="39"/>
      <c r="T22" s="39"/>
      <c r="U22" s="83"/>
      <c r="V22" s="79">
        <f t="shared" si="0"/>
        <v>291</v>
      </c>
    </row>
    <row r="23" spans="1:22" x14ac:dyDescent="0.55000000000000004">
      <c r="A23" s="9">
        <v>264</v>
      </c>
      <c r="B23" s="94" t="s">
        <v>35</v>
      </c>
      <c r="C23" s="10">
        <v>185</v>
      </c>
      <c r="D23" s="1">
        <v>1</v>
      </c>
      <c r="E23" s="1">
        <v>1</v>
      </c>
      <c r="F23" s="1">
        <v>82</v>
      </c>
      <c r="G23" s="3">
        <f t="shared" si="1"/>
        <v>83</v>
      </c>
      <c r="H23" s="1">
        <v>106</v>
      </c>
      <c r="I23" s="1">
        <v>133</v>
      </c>
      <c r="J23" s="1">
        <v>109</v>
      </c>
      <c r="K23" s="1">
        <v>107</v>
      </c>
      <c r="L23" s="1">
        <v>119</v>
      </c>
      <c r="M23" s="39"/>
      <c r="N23" s="39"/>
      <c r="O23" s="39"/>
      <c r="P23" s="39"/>
      <c r="Q23" s="39"/>
      <c r="R23" s="39"/>
      <c r="S23" s="39"/>
      <c r="T23" s="39"/>
      <c r="U23" s="83"/>
      <c r="V23" s="79">
        <f t="shared" si="0"/>
        <v>658</v>
      </c>
    </row>
    <row r="24" spans="1:22" x14ac:dyDescent="0.55000000000000004">
      <c r="A24" s="9">
        <v>204</v>
      </c>
      <c r="B24" s="94" t="s">
        <v>37</v>
      </c>
      <c r="C24" s="10">
        <v>120</v>
      </c>
      <c r="D24" s="1">
        <v>13</v>
      </c>
      <c r="E24" s="1">
        <v>3</v>
      </c>
      <c r="F24" s="1">
        <v>76</v>
      </c>
      <c r="G24" s="3">
        <f t="shared" si="1"/>
        <v>79</v>
      </c>
      <c r="H24" s="1">
        <v>62</v>
      </c>
      <c r="I24" s="1">
        <v>66</v>
      </c>
      <c r="J24" s="1">
        <v>53</v>
      </c>
      <c r="K24" s="1">
        <v>73</v>
      </c>
      <c r="L24" s="1">
        <v>68</v>
      </c>
      <c r="M24" s="39"/>
      <c r="N24" s="39"/>
      <c r="O24" s="39"/>
      <c r="P24" s="39"/>
      <c r="Q24" s="39"/>
      <c r="R24" s="39"/>
      <c r="S24" s="39"/>
      <c r="T24" s="39"/>
      <c r="U24" s="83"/>
      <c r="V24" s="79">
        <f t="shared" si="0"/>
        <v>414</v>
      </c>
    </row>
    <row r="25" spans="1:22" x14ac:dyDescent="0.55000000000000004">
      <c r="A25" s="9">
        <v>205</v>
      </c>
      <c r="B25" s="94" t="s">
        <v>38</v>
      </c>
      <c r="C25" s="10">
        <v>184</v>
      </c>
      <c r="D25" s="1">
        <v>20</v>
      </c>
      <c r="E25" s="1">
        <v>2</v>
      </c>
      <c r="F25" s="1">
        <v>60</v>
      </c>
      <c r="G25" s="3">
        <f t="shared" si="1"/>
        <v>62</v>
      </c>
      <c r="H25" s="1">
        <v>56</v>
      </c>
      <c r="I25" s="1">
        <v>53</v>
      </c>
      <c r="J25" s="1">
        <v>55</v>
      </c>
      <c r="K25" s="1">
        <v>52</v>
      </c>
      <c r="L25" s="1">
        <v>66</v>
      </c>
      <c r="M25" s="1">
        <v>46</v>
      </c>
      <c r="N25" s="39"/>
      <c r="O25" s="39"/>
      <c r="P25" s="39"/>
      <c r="Q25" s="39"/>
      <c r="R25" s="39"/>
      <c r="S25" s="39"/>
      <c r="T25" s="39"/>
      <c r="U25" s="83"/>
      <c r="V25" s="79">
        <f t="shared" si="0"/>
        <v>410</v>
      </c>
    </row>
    <row r="26" spans="1:22" x14ac:dyDescent="0.55000000000000004">
      <c r="A26" s="9">
        <v>224</v>
      </c>
      <c r="B26" s="94" t="s">
        <v>39</v>
      </c>
      <c r="C26" s="10">
        <v>126</v>
      </c>
      <c r="D26" s="1">
        <v>7</v>
      </c>
      <c r="E26" s="1"/>
      <c r="F26" s="1">
        <v>63</v>
      </c>
      <c r="G26" s="3">
        <f t="shared" si="1"/>
        <v>63</v>
      </c>
      <c r="H26" s="1">
        <v>59</v>
      </c>
      <c r="I26" s="1">
        <v>61</v>
      </c>
      <c r="J26" s="1">
        <v>59</v>
      </c>
      <c r="K26" s="1">
        <v>62</v>
      </c>
      <c r="L26" s="1">
        <v>52</v>
      </c>
      <c r="M26" s="1">
        <v>51</v>
      </c>
      <c r="N26" s="39"/>
      <c r="O26" s="39"/>
      <c r="P26" s="39"/>
      <c r="Q26" s="39"/>
      <c r="R26" s="39"/>
      <c r="S26" s="39"/>
      <c r="T26" s="39"/>
      <c r="U26" s="83"/>
      <c r="V26" s="79">
        <f t="shared" si="0"/>
        <v>414</v>
      </c>
    </row>
    <row r="27" spans="1:22" x14ac:dyDescent="0.55000000000000004">
      <c r="A27" s="9">
        <v>262</v>
      </c>
      <c r="B27" s="94" t="s">
        <v>40</v>
      </c>
      <c r="C27" s="10">
        <v>131</v>
      </c>
      <c r="D27" s="1">
        <v>4</v>
      </c>
      <c r="E27" s="1"/>
      <c r="F27" s="1">
        <v>58</v>
      </c>
      <c r="G27" s="3">
        <f t="shared" si="1"/>
        <v>58</v>
      </c>
      <c r="H27" s="1">
        <v>56</v>
      </c>
      <c r="I27" s="1">
        <v>63</v>
      </c>
      <c r="J27" s="1">
        <v>71</v>
      </c>
      <c r="K27" s="1">
        <v>67</v>
      </c>
      <c r="L27" s="1">
        <v>79</v>
      </c>
      <c r="M27" s="1">
        <v>63</v>
      </c>
      <c r="N27" s="39"/>
      <c r="O27" s="39"/>
      <c r="P27" s="39"/>
      <c r="Q27" s="39"/>
      <c r="R27" s="39"/>
      <c r="S27" s="39"/>
      <c r="T27" s="39"/>
      <c r="U27" s="83"/>
      <c r="V27" s="79">
        <f t="shared" si="0"/>
        <v>461</v>
      </c>
    </row>
    <row r="28" spans="1:22" x14ac:dyDescent="0.55000000000000004">
      <c r="A28" s="9">
        <v>230</v>
      </c>
      <c r="B28" s="94" t="s">
        <v>41</v>
      </c>
      <c r="C28" s="10">
        <v>133</v>
      </c>
      <c r="D28" s="1">
        <v>13</v>
      </c>
      <c r="E28" s="1">
        <v>7</v>
      </c>
      <c r="F28" s="1">
        <v>54</v>
      </c>
      <c r="G28" s="3">
        <f t="shared" si="1"/>
        <v>61</v>
      </c>
      <c r="H28" s="1">
        <v>68</v>
      </c>
      <c r="I28" s="1">
        <v>79</v>
      </c>
      <c r="J28" s="1">
        <v>61</v>
      </c>
      <c r="K28" s="1">
        <v>71</v>
      </c>
      <c r="L28" s="1">
        <v>65</v>
      </c>
      <c r="M28" s="1">
        <v>68</v>
      </c>
      <c r="N28" s="39"/>
      <c r="O28" s="39"/>
      <c r="P28" s="39"/>
      <c r="Q28" s="39"/>
      <c r="R28" s="39"/>
      <c r="S28" s="39"/>
      <c r="T28" s="39"/>
      <c r="U28" s="83"/>
      <c r="V28" s="79">
        <f t="shared" si="0"/>
        <v>486</v>
      </c>
    </row>
    <row r="29" spans="1:22" x14ac:dyDescent="0.55000000000000004">
      <c r="A29" s="9">
        <v>206</v>
      </c>
      <c r="B29" s="94" t="s">
        <v>42</v>
      </c>
      <c r="C29" s="10">
        <v>134</v>
      </c>
      <c r="D29" s="1">
        <v>41</v>
      </c>
      <c r="E29" s="1"/>
      <c r="F29" s="1">
        <v>53</v>
      </c>
      <c r="G29" s="3">
        <f t="shared" si="1"/>
        <v>53</v>
      </c>
      <c r="H29" s="1">
        <v>51</v>
      </c>
      <c r="I29" s="1">
        <v>61</v>
      </c>
      <c r="J29" s="1">
        <v>52</v>
      </c>
      <c r="K29" s="1">
        <v>46</v>
      </c>
      <c r="L29" s="1">
        <v>48</v>
      </c>
      <c r="M29" s="1">
        <v>35</v>
      </c>
      <c r="N29" s="39"/>
      <c r="O29" s="39"/>
      <c r="P29" s="39"/>
      <c r="Q29" s="39"/>
      <c r="R29" s="39"/>
      <c r="S29" s="39"/>
      <c r="T29" s="39"/>
      <c r="U29" s="83"/>
      <c r="V29" s="79">
        <f t="shared" si="0"/>
        <v>387</v>
      </c>
    </row>
    <row r="30" spans="1:22" x14ac:dyDescent="0.55000000000000004">
      <c r="A30" s="9">
        <v>251</v>
      </c>
      <c r="B30" s="94" t="s">
        <v>43</v>
      </c>
      <c r="C30" s="10">
        <v>136</v>
      </c>
      <c r="D30" s="109">
        <v>4</v>
      </c>
      <c r="E30" s="109"/>
      <c r="F30" s="109">
        <v>65</v>
      </c>
      <c r="G30" s="3">
        <f t="shared" si="1"/>
        <v>65</v>
      </c>
      <c r="H30" s="109">
        <v>63</v>
      </c>
      <c r="I30" s="109">
        <v>63</v>
      </c>
      <c r="J30" s="109">
        <v>76</v>
      </c>
      <c r="K30" s="109">
        <v>74</v>
      </c>
      <c r="L30" s="109">
        <v>82</v>
      </c>
      <c r="M30" s="39"/>
      <c r="N30" s="39"/>
      <c r="O30" s="39"/>
      <c r="P30" s="39"/>
      <c r="Q30" s="39"/>
      <c r="R30" s="39"/>
      <c r="S30" s="39"/>
      <c r="T30" s="39"/>
      <c r="U30" s="83"/>
      <c r="V30" s="79">
        <f t="shared" si="0"/>
        <v>427</v>
      </c>
    </row>
    <row r="31" spans="1:22" ht="21.9" x14ac:dyDescent="0.55000000000000004">
      <c r="A31" s="9">
        <v>259</v>
      </c>
      <c r="B31" s="94" t="s">
        <v>118</v>
      </c>
      <c r="C31" s="10">
        <v>186</v>
      </c>
      <c r="D31" s="1">
        <v>3</v>
      </c>
      <c r="E31" s="1"/>
      <c r="F31" s="1">
        <v>46</v>
      </c>
      <c r="G31" s="3">
        <f t="shared" si="1"/>
        <v>46</v>
      </c>
      <c r="H31" s="1">
        <v>58</v>
      </c>
      <c r="I31" s="1">
        <v>66</v>
      </c>
      <c r="J31" s="1">
        <v>66</v>
      </c>
      <c r="K31" s="1">
        <v>83</v>
      </c>
      <c r="L31" s="1">
        <v>79</v>
      </c>
      <c r="M31" s="1">
        <v>91</v>
      </c>
      <c r="N31" s="39"/>
      <c r="O31" s="39"/>
      <c r="P31" s="39"/>
      <c r="Q31" s="39"/>
      <c r="R31" s="39"/>
      <c r="S31" s="39"/>
      <c r="T31" s="39"/>
      <c r="U31" s="83"/>
      <c r="V31" s="79">
        <f t="shared" si="0"/>
        <v>492</v>
      </c>
    </row>
    <row r="32" spans="1:22" x14ac:dyDescent="0.55000000000000004">
      <c r="A32" s="9">
        <v>241</v>
      </c>
      <c r="B32" s="94" t="s">
        <v>44</v>
      </c>
      <c r="C32" s="10">
        <v>197</v>
      </c>
      <c r="D32" s="1">
        <v>3</v>
      </c>
      <c r="E32" s="1"/>
      <c r="F32" s="1">
        <v>87</v>
      </c>
      <c r="G32" s="3">
        <f t="shared" ref="G32:G95" si="2">E32+F32</f>
        <v>87</v>
      </c>
      <c r="H32" s="1">
        <v>67</v>
      </c>
      <c r="I32" s="1">
        <v>91</v>
      </c>
      <c r="J32" s="1">
        <v>103</v>
      </c>
      <c r="K32" s="1">
        <v>104</v>
      </c>
      <c r="L32" s="1">
        <v>94</v>
      </c>
      <c r="M32" s="1">
        <v>105</v>
      </c>
      <c r="N32" s="39"/>
      <c r="O32" s="39"/>
      <c r="P32" s="39"/>
      <c r="Q32" s="39"/>
      <c r="R32" s="39"/>
      <c r="S32" s="39"/>
      <c r="T32" s="39"/>
      <c r="U32" s="83"/>
      <c r="V32" s="79">
        <f t="shared" si="0"/>
        <v>654</v>
      </c>
    </row>
    <row r="33" spans="1:22" x14ac:dyDescent="0.55000000000000004">
      <c r="A33" s="9">
        <v>207</v>
      </c>
      <c r="B33" s="94" t="s">
        <v>46</v>
      </c>
      <c r="C33" s="10">
        <v>104</v>
      </c>
      <c r="D33" s="1"/>
      <c r="E33" s="1">
        <v>3</v>
      </c>
      <c r="F33" s="1">
        <v>77</v>
      </c>
      <c r="G33" s="3">
        <f t="shared" si="2"/>
        <v>80</v>
      </c>
      <c r="H33" s="1">
        <v>59</v>
      </c>
      <c r="I33" s="1">
        <v>83</v>
      </c>
      <c r="J33" s="1">
        <v>75</v>
      </c>
      <c r="K33" s="1">
        <v>84</v>
      </c>
      <c r="L33" s="1">
        <v>89</v>
      </c>
      <c r="M33" s="1">
        <v>83</v>
      </c>
      <c r="N33" s="39"/>
      <c r="O33" s="39"/>
      <c r="P33" s="39"/>
      <c r="Q33" s="39"/>
      <c r="R33" s="39"/>
      <c r="S33" s="39"/>
      <c r="T33" s="39"/>
      <c r="U33" s="83"/>
      <c r="V33" s="79">
        <f t="shared" si="0"/>
        <v>553</v>
      </c>
    </row>
    <row r="34" spans="1:22" x14ac:dyDescent="0.55000000000000004">
      <c r="A34" s="9">
        <v>225</v>
      </c>
      <c r="B34" s="94" t="s">
        <v>45</v>
      </c>
      <c r="C34" s="10">
        <v>170</v>
      </c>
      <c r="D34" s="1"/>
      <c r="E34" s="1"/>
      <c r="F34" s="1">
        <v>52</v>
      </c>
      <c r="G34" s="3">
        <f t="shared" si="2"/>
        <v>52</v>
      </c>
      <c r="H34" s="1">
        <v>59</v>
      </c>
      <c r="I34" s="1">
        <v>42</v>
      </c>
      <c r="J34" s="1">
        <v>48</v>
      </c>
      <c r="K34" s="1">
        <v>45</v>
      </c>
      <c r="L34" s="1">
        <v>43</v>
      </c>
      <c r="M34" s="1">
        <v>30</v>
      </c>
      <c r="N34" s="39"/>
      <c r="O34" s="39"/>
      <c r="P34" s="39"/>
      <c r="Q34" s="39"/>
      <c r="R34" s="39"/>
      <c r="S34" s="39"/>
      <c r="T34" s="39"/>
      <c r="U34" s="83"/>
      <c r="V34" s="79">
        <f t="shared" si="0"/>
        <v>319</v>
      </c>
    </row>
    <row r="35" spans="1:22" x14ac:dyDescent="0.55000000000000004">
      <c r="A35" s="9">
        <v>239</v>
      </c>
      <c r="B35" s="94" t="s">
        <v>47</v>
      </c>
      <c r="C35" s="10">
        <v>122</v>
      </c>
      <c r="D35" s="1">
        <v>12</v>
      </c>
      <c r="E35" s="1">
        <v>3</v>
      </c>
      <c r="F35" s="1">
        <v>67</v>
      </c>
      <c r="G35" s="3">
        <f t="shared" si="2"/>
        <v>70</v>
      </c>
      <c r="H35" s="1">
        <v>77</v>
      </c>
      <c r="I35" s="1">
        <v>78</v>
      </c>
      <c r="J35" s="1">
        <v>71</v>
      </c>
      <c r="K35" s="1">
        <v>60</v>
      </c>
      <c r="L35" s="1">
        <v>80</v>
      </c>
      <c r="M35" s="1">
        <v>69</v>
      </c>
      <c r="N35" s="39"/>
      <c r="O35" s="39"/>
      <c r="P35" s="39"/>
      <c r="Q35" s="39"/>
      <c r="R35" s="39"/>
      <c r="S35" s="39"/>
      <c r="T35" s="39"/>
      <c r="U35" s="83"/>
      <c r="V35" s="79">
        <f t="shared" si="0"/>
        <v>517</v>
      </c>
    </row>
    <row r="36" spans="1:22" s="112" customFormat="1" x14ac:dyDescent="0.55000000000000004">
      <c r="A36" s="9">
        <v>232</v>
      </c>
      <c r="B36" s="94" t="s">
        <v>48</v>
      </c>
      <c r="C36" s="10">
        <v>142</v>
      </c>
      <c r="D36" s="109">
        <v>22</v>
      </c>
      <c r="E36" s="109"/>
      <c r="F36" s="109">
        <v>95</v>
      </c>
      <c r="G36" s="3">
        <f t="shared" si="2"/>
        <v>95</v>
      </c>
      <c r="H36" s="109">
        <v>88</v>
      </c>
      <c r="I36" s="109">
        <v>125</v>
      </c>
      <c r="J36" s="109">
        <v>102</v>
      </c>
      <c r="K36" s="109">
        <v>105</v>
      </c>
      <c r="L36" s="109">
        <v>94</v>
      </c>
      <c r="M36" s="109">
        <v>98</v>
      </c>
      <c r="N36" s="39"/>
      <c r="O36" s="39"/>
      <c r="P36" s="39"/>
      <c r="Q36" s="39"/>
      <c r="R36" s="39"/>
      <c r="S36" s="39"/>
      <c r="T36" s="39"/>
      <c r="U36" s="83"/>
      <c r="V36" s="79">
        <f t="shared" ref="V36:V67" si="3">(D36+E36+F36+H36+I36+J36+K36+L36+M36+N36+O36+P36+Q36+R36+S36+T36+U36)</f>
        <v>729</v>
      </c>
    </row>
    <row r="37" spans="1:22" x14ac:dyDescent="0.55000000000000004">
      <c r="A37" s="9">
        <v>226</v>
      </c>
      <c r="B37" s="94" t="s">
        <v>49</v>
      </c>
      <c r="C37" s="10">
        <v>140</v>
      </c>
      <c r="D37" s="1">
        <v>1</v>
      </c>
      <c r="E37" s="1"/>
      <c r="F37" s="1">
        <v>77</v>
      </c>
      <c r="G37" s="3">
        <f t="shared" si="2"/>
        <v>77</v>
      </c>
      <c r="H37" s="1">
        <v>70</v>
      </c>
      <c r="I37" s="1">
        <v>81</v>
      </c>
      <c r="J37" s="1">
        <v>74</v>
      </c>
      <c r="K37" s="1">
        <v>70</v>
      </c>
      <c r="L37" s="1">
        <v>64</v>
      </c>
      <c r="M37" s="1">
        <v>48</v>
      </c>
      <c r="N37" s="39"/>
      <c r="O37" s="39"/>
      <c r="P37" s="39"/>
      <c r="Q37" s="39"/>
      <c r="R37" s="39"/>
      <c r="S37" s="39"/>
      <c r="T37" s="39"/>
      <c r="U37" s="83"/>
      <c r="V37" s="79">
        <f t="shared" si="3"/>
        <v>485</v>
      </c>
    </row>
    <row r="38" spans="1:22" x14ac:dyDescent="0.55000000000000004">
      <c r="A38" s="9">
        <v>208</v>
      </c>
      <c r="B38" s="94" t="s">
        <v>50</v>
      </c>
      <c r="C38" s="10">
        <v>106</v>
      </c>
      <c r="D38" s="1">
        <v>1</v>
      </c>
      <c r="E38" s="1"/>
      <c r="F38" s="1">
        <v>66</v>
      </c>
      <c r="G38" s="3">
        <f t="shared" si="2"/>
        <v>66</v>
      </c>
      <c r="H38" s="1">
        <v>77</v>
      </c>
      <c r="I38" s="1">
        <v>63</v>
      </c>
      <c r="J38" s="1">
        <v>70</v>
      </c>
      <c r="K38" s="1">
        <v>55</v>
      </c>
      <c r="L38" s="1">
        <v>56</v>
      </c>
      <c r="M38" s="1">
        <v>50</v>
      </c>
      <c r="N38" s="39"/>
      <c r="O38" s="39"/>
      <c r="P38" s="39"/>
      <c r="Q38" s="39"/>
      <c r="R38" s="39"/>
      <c r="S38" s="39"/>
      <c r="T38" s="39"/>
      <c r="U38" s="83"/>
      <c r="V38" s="79">
        <f t="shared" si="3"/>
        <v>438</v>
      </c>
    </row>
    <row r="39" spans="1:22" x14ac:dyDescent="0.55000000000000004">
      <c r="A39" s="9">
        <v>227</v>
      </c>
      <c r="B39" s="94" t="s">
        <v>51</v>
      </c>
      <c r="C39" s="10">
        <v>146</v>
      </c>
      <c r="D39" s="1">
        <v>8</v>
      </c>
      <c r="E39" s="1"/>
      <c r="F39" s="1">
        <v>45</v>
      </c>
      <c r="G39" s="3">
        <f t="shared" si="2"/>
        <v>45</v>
      </c>
      <c r="H39" s="1">
        <v>54</v>
      </c>
      <c r="I39" s="1">
        <v>59</v>
      </c>
      <c r="J39" s="1">
        <v>77</v>
      </c>
      <c r="K39" s="1">
        <v>51</v>
      </c>
      <c r="L39" s="1">
        <v>56</v>
      </c>
      <c r="M39" s="1">
        <v>59</v>
      </c>
      <c r="N39" s="39"/>
      <c r="O39" s="39"/>
      <c r="P39" s="39"/>
      <c r="Q39" s="39"/>
      <c r="R39" s="39"/>
      <c r="S39" s="39"/>
      <c r="T39" s="39"/>
      <c r="U39" s="83"/>
      <c r="V39" s="79">
        <f t="shared" si="3"/>
        <v>409</v>
      </c>
    </row>
    <row r="40" spans="1:22" x14ac:dyDescent="0.55000000000000004">
      <c r="A40" s="9">
        <v>238</v>
      </c>
      <c r="B40" s="94" t="s">
        <v>52</v>
      </c>
      <c r="C40" s="10">
        <v>114</v>
      </c>
      <c r="D40" s="1"/>
      <c r="E40" s="1"/>
      <c r="F40" s="1">
        <v>51</v>
      </c>
      <c r="G40" s="3">
        <f t="shared" si="2"/>
        <v>51</v>
      </c>
      <c r="H40" s="1">
        <v>46</v>
      </c>
      <c r="I40" s="1">
        <v>66</v>
      </c>
      <c r="J40" s="1">
        <v>59</v>
      </c>
      <c r="K40" s="1">
        <v>67</v>
      </c>
      <c r="L40" s="1">
        <v>56</v>
      </c>
      <c r="M40" s="1">
        <v>61</v>
      </c>
      <c r="N40" s="39"/>
      <c r="O40" s="39"/>
      <c r="P40" s="39"/>
      <c r="Q40" s="39"/>
      <c r="R40" s="39"/>
      <c r="S40" s="39"/>
      <c r="T40" s="39"/>
      <c r="U40" s="83"/>
      <c r="V40" s="79">
        <f t="shared" si="3"/>
        <v>406</v>
      </c>
    </row>
    <row r="41" spans="1:22" x14ac:dyDescent="0.55000000000000004">
      <c r="A41" s="9">
        <v>266</v>
      </c>
      <c r="B41" s="94" t="s">
        <v>53</v>
      </c>
      <c r="C41" s="10">
        <v>101</v>
      </c>
      <c r="D41" s="1"/>
      <c r="E41" s="1"/>
      <c r="F41" s="1">
        <v>66</v>
      </c>
      <c r="G41" s="3">
        <f t="shared" si="2"/>
        <v>66</v>
      </c>
      <c r="H41" s="1">
        <v>85</v>
      </c>
      <c r="I41" s="1">
        <v>83</v>
      </c>
      <c r="J41" s="1">
        <v>85</v>
      </c>
      <c r="K41" s="1">
        <v>79</v>
      </c>
      <c r="L41" s="1">
        <v>94</v>
      </c>
      <c r="M41" s="1">
        <v>75</v>
      </c>
      <c r="N41" s="39"/>
      <c r="O41" s="39"/>
      <c r="P41" s="39"/>
      <c r="Q41" s="39"/>
      <c r="R41" s="39"/>
      <c r="S41" s="39"/>
      <c r="T41" s="39"/>
      <c r="U41" s="83"/>
      <c r="V41" s="79">
        <f t="shared" si="3"/>
        <v>567</v>
      </c>
    </row>
    <row r="42" spans="1:22" x14ac:dyDescent="0.55000000000000004">
      <c r="A42" s="9">
        <v>209</v>
      </c>
      <c r="B42" s="94" t="s">
        <v>54</v>
      </c>
      <c r="C42" s="10">
        <v>178</v>
      </c>
      <c r="D42" s="1">
        <v>1</v>
      </c>
      <c r="E42" s="1"/>
      <c r="F42" s="1">
        <v>49</v>
      </c>
      <c r="G42" s="3">
        <f t="shared" si="2"/>
        <v>49</v>
      </c>
      <c r="H42" s="1">
        <v>38</v>
      </c>
      <c r="I42" s="1">
        <v>52</v>
      </c>
      <c r="J42" s="1">
        <v>52</v>
      </c>
      <c r="K42" s="1">
        <v>44</v>
      </c>
      <c r="L42" s="1">
        <v>54</v>
      </c>
      <c r="M42" s="1">
        <v>51</v>
      </c>
      <c r="N42" s="39"/>
      <c r="O42" s="39"/>
      <c r="P42" s="39"/>
      <c r="Q42" s="39"/>
      <c r="R42" s="39"/>
      <c r="S42" s="39"/>
      <c r="T42" s="39"/>
      <c r="U42" s="83"/>
      <c r="V42" s="79">
        <f t="shared" si="3"/>
        <v>341</v>
      </c>
    </row>
    <row r="43" spans="1:22" x14ac:dyDescent="0.55000000000000004">
      <c r="A43" s="9">
        <v>267</v>
      </c>
      <c r="B43" s="94" t="s">
        <v>55</v>
      </c>
      <c r="C43" s="10">
        <v>153</v>
      </c>
      <c r="D43" s="1">
        <v>16</v>
      </c>
      <c r="E43" s="1"/>
      <c r="F43" s="1">
        <v>81</v>
      </c>
      <c r="G43" s="3">
        <f t="shared" si="2"/>
        <v>81</v>
      </c>
      <c r="H43" s="1">
        <v>69</v>
      </c>
      <c r="I43" s="1">
        <v>87</v>
      </c>
      <c r="J43" s="1">
        <v>85</v>
      </c>
      <c r="K43" s="1">
        <v>73</v>
      </c>
      <c r="L43" s="1">
        <v>78</v>
      </c>
      <c r="M43" s="1">
        <v>91</v>
      </c>
      <c r="N43" s="39"/>
      <c r="O43" s="39"/>
      <c r="P43" s="39"/>
      <c r="Q43" s="39"/>
      <c r="R43" s="39"/>
      <c r="S43" s="39"/>
      <c r="T43" s="39"/>
      <c r="U43" s="83"/>
      <c r="V43" s="79">
        <f t="shared" si="3"/>
        <v>580</v>
      </c>
    </row>
    <row r="44" spans="1:22" x14ac:dyDescent="0.55000000000000004">
      <c r="A44" s="9">
        <v>242</v>
      </c>
      <c r="B44" s="94" t="s">
        <v>56</v>
      </c>
      <c r="C44" s="10">
        <v>196</v>
      </c>
      <c r="D44" s="1">
        <v>2</v>
      </c>
      <c r="E44" s="1"/>
      <c r="F44" s="1">
        <v>107</v>
      </c>
      <c r="G44" s="3">
        <f t="shared" si="2"/>
        <v>107</v>
      </c>
      <c r="H44" s="1">
        <v>103</v>
      </c>
      <c r="I44" s="1">
        <v>113</v>
      </c>
      <c r="J44" s="1">
        <v>110</v>
      </c>
      <c r="K44" s="1">
        <v>118</v>
      </c>
      <c r="L44" s="1">
        <v>126</v>
      </c>
      <c r="M44" s="1">
        <v>104</v>
      </c>
      <c r="N44" s="39"/>
      <c r="O44" s="39"/>
      <c r="P44" s="39"/>
      <c r="Q44" s="39"/>
      <c r="R44" s="39"/>
      <c r="S44" s="39"/>
      <c r="T44" s="39"/>
      <c r="U44" s="83"/>
      <c r="V44" s="79">
        <f t="shared" si="3"/>
        <v>783</v>
      </c>
    </row>
    <row r="45" spans="1:22" x14ac:dyDescent="0.55000000000000004">
      <c r="A45" s="9">
        <v>211</v>
      </c>
      <c r="B45" s="94" t="s">
        <v>15</v>
      </c>
      <c r="C45" s="10">
        <v>154</v>
      </c>
      <c r="D45" s="1"/>
      <c r="E45" s="1">
        <v>1</v>
      </c>
      <c r="F45" s="1">
        <v>68</v>
      </c>
      <c r="G45" s="3">
        <f t="shared" si="2"/>
        <v>69</v>
      </c>
      <c r="H45" s="1">
        <v>71</v>
      </c>
      <c r="I45" s="1">
        <v>69</v>
      </c>
      <c r="J45" s="1">
        <v>65</v>
      </c>
      <c r="K45" s="1">
        <v>57</v>
      </c>
      <c r="L45" s="1">
        <v>59</v>
      </c>
      <c r="M45" s="1">
        <v>50</v>
      </c>
      <c r="N45" s="1">
        <v>31</v>
      </c>
      <c r="O45" s="1">
        <v>29</v>
      </c>
      <c r="P45" s="39"/>
      <c r="Q45" s="39"/>
      <c r="R45" s="39"/>
      <c r="S45" s="39"/>
      <c r="T45" s="39"/>
      <c r="U45" s="83"/>
      <c r="V45" s="79">
        <f t="shared" si="3"/>
        <v>500</v>
      </c>
    </row>
    <row r="46" spans="1:22" x14ac:dyDescent="0.55000000000000004">
      <c r="A46" s="9">
        <v>256</v>
      </c>
      <c r="B46" s="94" t="s">
        <v>57</v>
      </c>
      <c r="C46" s="10">
        <v>128</v>
      </c>
      <c r="D46" s="1">
        <v>4</v>
      </c>
      <c r="E46" s="1"/>
      <c r="F46" s="1">
        <v>121</v>
      </c>
      <c r="G46" s="3">
        <f t="shared" si="2"/>
        <v>121</v>
      </c>
      <c r="H46" s="1">
        <v>96</v>
      </c>
      <c r="I46" s="1">
        <v>118</v>
      </c>
      <c r="J46" s="1">
        <v>121</v>
      </c>
      <c r="K46" s="1">
        <v>109</v>
      </c>
      <c r="L46" s="39"/>
      <c r="M46" s="39"/>
      <c r="N46" s="39"/>
      <c r="O46" s="39"/>
      <c r="P46" s="39"/>
      <c r="Q46" s="39"/>
      <c r="R46" s="39"/>
      <c r="S46" s="39"/>
      <c r="T46" s="39"/>
      <c r="U46" s="83"/>
      <c r="V46" s="79">
        <f t="shared" si="3"/>
        <v>569</v>
      </c>
    </row>
    <row r="47" spans="1:22" x14ac:dyDescent="0.55000000000000004">
      <c r="A47" s="9">
        <v>237</v>
      </c>
      <c r="B47" s="94" t="s">
        <v>58</v>
      </c>
      <c r="C47" s="10">
        <v>156</v>
      </c>
      <c r="D47" s="1">
        <v>9</v>
      </c>
      <c r="E47" s="1">
        <v>2</v>
      </c>
      <c r="F47" s="1">
        <v>17</v>
      </c>
      <c r="G47" s="3">
        <f t="shared" si="2"/>
        <v>19</v>
      </c>
      <c r="H47" s="1">
        <v>20</v>
      </c>
      <c r="I47" s="1">
        <v>26</v>
      </c>
      <c r="J47" s="1">
        <v>27</v>
      </c>
      <c r="K47" s="1">
        <v>24</v>
      </c>
      <c r="L47" s="1">
        <v>23</v>
      </c>
      <c r="M47" s="90">
        <v>22</v>
      </c>
      <c r="N47" s="39"/>
      <c r="O47" s="39"/>
      <c r="P47" s="39"/>
      <c r="Q47" s="39"/>
      <c r="R47" s="39"/>
      <c r="S47" s="39"/>
      <c r="T47" s="39"/>
      <c r="U47" s="83"/>
      <c r="V47" s="79">
        <f t="shared" si="3"/>
        <v>170</v>
      </c>
    </row>
    <row r="48" spans="1:22" x14ac:dyDescent="0.55000000000000004">
      <c r="A48" s="9">
        <v>213</v>
      </c>
      <c r="B48" s="94" t="s">
        <v>59</v>
      </c>
      <c r="C48" s="10">
        <v>160</v>
      </c>
      <c r="D48" s="1">
        <v>7</v>
      </c>
      <c r="E48" s="1"/>
      <c r="F48" s="1">
        <v>71</v>
      </c>
      <c r="G48" s="3">
        <f t="shared" si="2"/>
        <v>71</v>
      </c>
      <c r="H48" s="1">
        <v>56</v>
      </c>
      <c r="I48" s="1">
        <v>59</v>
      </c>
      <c r="J48" s="1">
        <v>62</v>
      </c>
      <c r="K48" s="1">
        <v>46</v>
      </c>
      <c r="L48" s="1">
        <v>64</v>
      </c>
      <c r="M48" s="39"/>
      <c r="N48" s="39"/>
      <c r="O48" s="39"/>
      <c r="P48" s="39"/>
      <c r="Q48" s="39"/>
      <c r="R48" s="39"/>
      <c r="S48" s="39"/>
      <c r="T48" s="39"/>
      <c r="U48" s="83"/>
      <c r="V48" s="79">
        <f t="shared" si="3"/>
        <v>365</v>
      </c>
    </row>
    <row r="49" spans="1:22" x14ac:dyDescent="0.55000000000000004">
      <c r="A49" s="9">
        <v>233</v>
      </c>
      <c r="B49" s="94" t="s">
        <v>61</v>
      </c>
      <c r="C49" s="10">
        <v>164</v>
      </c>
      <c r="D49" s="1">
        <v>5</v>
      </c>
      <c r="E49" s="1"/>
      <c r="F49" s="1">
        <v>66</v>
      </c>
      <c r="G49" s="3">
        <f t="shared" si="2"/>
        <v>66</v>
      </c>
      <c r="H49" s="1">
        <v>69</v>
      </c>
      <c r="I49" s="1">
        <v>66</v>
      </c>
      <c r="J49" s="1">
        <v>80</v>
      </c>
      <c r="K49" s="1">
        <v>57</v>
      </c>
      <c r="L49" s="1">
        <v>60</v>
      </c>
      <c r="M49" s="39"/>
      <c r="N49" s="39"/>
      <c r="O49" s="39"/>
      <c r="P49" s="39"/>
      <c r="Q49" s="39"/>
      <c r="R49" s="39"/>
      <c r="S49" s="39"/>
      <c r="T49" s="39"/>
      <c r="U49" s="83"/>
      <c r="V49" s="79">
        <f t="shared" si="3"/>
        <v>403</v>
      </c>
    </row>
    <row r="50" spans="1:22" x14ac:dyDescent="0.55000000000000004">
      <c r="A50" s="9">
        <v>214</v>
      </c>
      <c r="B50" s="94" t="s">
        <v>62</v>
      </c>
      <c r="C50" s="10">
        <v>110</v>
      </c>
      <c r="D50" s="1"/>
      <c r="E50" s="1"/>
      <c r="F50" s="1">
        <v>95</v>
      </c>
      <c r="G50" s="3">
        <f t="shared" si="2"/>
        <v>95</v>
      </c>
      <c r="H50" s="1">
        <v>93</v>
      </c>
      <c r="I50" s="1">
        <v>106</v>
      </c>
      <c r="J50" s="1">
        <v>101</v>
      </c>
      <c r="K50" s="1">
        <v>80</v>
      </c>
      <c r="L50" s="1">
        <v>81</v>
      </c>
      <c r="M50" s="1">
        <v>53</v>
      </c>
      <c r="N50" s="39"/>
      <c r="O50" s="39"/>
      <c r="P50" s="39"/>
      <c r="Q50" s="39"/>
      <c r="R50" s="39"/>
      <c r="S50" s="39"/>
      <c r="T50" s="39"/>
      <c r="U50" s="83"/>
      <c r="V50" s="79">
        <f t="shared" si="3"/>
        <v>609</v>
      </c>
    </row>
    <row r="51" spans="1:22" x14ac:dyDescent="0.55000000000000004">
      <c r="A51" s="9">
        <v>228</v>
      </c>
      <c r="B51" s="94" t="s">
        <v>63</v>
      </c>
      <c r="C51" s="10">
        <v>152</v>
      </c>
      <c r="D51" s="1">
        <v>1</v>
      </c>
      <c r="E51" s="1"/>
      <c r="F51" s="1">
        <v>65</v>
      </c>
      <c r="G51" s="3">
        <f t="shared" si="2"/>
        <v>65</v>
      </c>
      <c r="H51" s="1">
        <v>65</v>
      </c>
      <c r="I51" s="1">
        <v>74</v>
      </c>
      <c r="J51" s="1">
        <v>57</v>
      </c>
      <c r="K51" s="1">
        <v>69</v>
      </c>
      <c r="L51" s="1">
        <v>51</v>
      </c>
      <c r="M51" s="1">
        <v>49</v>
      </c>
      <c r="N51" s="39"/>
      <c r="O51" s="39"/>
      <c r="P51" s="39"/>
      <c r="Q51" s="39"/>
      <c r="R51" s="39"/>
      <c r="S51" s="39"/>
      <c r="T51" s="39"/>
      <c r="U51" s="83"/>
      <c r="V51" s="79">
        <f t="shared" si="3"/>
        <v>431</v>
      </c>
    </row>
    <row r="52" spans="1:22" x14ac:dyDescent="0.55000000000000004">
      <c r="A52" s="9">
        <v>215</v>
      </c>
      <c r="B52" s="94" t="s">
        <v>64</v>
      </c>
      <c r="C52" s="10">
        <v>112</v>
      </c>
      <c r="D52" s="1">
        <v>5</v>
      </c>
      <c r="E52" s="1"/>
      <c r="F52" s="1">
        <v>83</v>
      </c>
      <c r="G52" s="3">
        <f>E52+F52</f>
        <v>83</v>
      </c>
      <c r="H52" s="1">
        <v>70</v>
      </c>
      <c r="I52" s="1">
        <v>99</v>
      </c>
      <c r="J52" s="1">
        <v>76</v>
      </c>
      <c r="K52" s="1">
        <v>70</v>
      </c>
      <c r="L52" s="1">
        <v>59</v>
      </c>
      <c r="M52" s="1">
        <v>52</v>
      </c>
      <c r="N52" s="39"/>
      <c r="O52" s="39"/>
      <c r="P52" s="39"/>
      <c r="Q52" s="39"/>
      <c r="R52" s="39"/>
      <c r="S52" s="39"/>
      <c r="T52" s="39"/>
      <c r="U52" s="83"/>
      <c r="V52" s="79">
        <f t="shared" si="3"/>
        <v>514</v>
      </c>
    </row>
    <row r="53" spans="1:22" x14ac:dyDescent="0.55000000000000004">
      <c r="A53" s="9">
        <v>210</v>
      </c>
      <c r="B53" s="94" t="s">
        <v>65</v>
      </c>
      <c r="C53" s="10">
        <v>190</v>
      </c>
      <c r="D53" s="1">
        <v>1</v>
      </c>
      <c r="E53" s="1"/>
      <c r="F53" s="1">
        <v>76</v>
      </c>
      <c r="G53" s="3">
        <f t="shared" si="2"/>
        <v>76</v>
      </c>
      <c r="H53" s="1">
        <v>77</v>
      </c>
      <c r="I53" s="1">
        <v>89</v>
      </c>
      <c r="J53" s="1">
        <v>110</v>
      </c>
      <c r="K53" s="1">
        <v>103</v>
      </c>
      <c r="L53" s="1">
        <v>108</v>
      </c>
      <c r="M53" s="39"/>
      <c r="N53" s="39"/>
      <c r="O53" s="39"/>
      <c r="P53" s="39"/>
      <c r="Q53" s="39"/>
      <c r="R53" s="39"/>
      <c r="S53" s="39"/>
      <c r="T53" s="39"/>
      <c r="U53" s="83"/>
      <c r="V53" s="79">
        <f t="shared" si="3"/>
        <v>564</v>
      </c>
    </row>
    <row r="54" spans="1:22" ht="15" customHeight="1" x14ac:dyDescent="0.55000000000000004">
      <c r="A54" s="9">
        <v>216</v>
      </c>
      <c r="B54" s="94" t="s">
        <v>93</v>
      </c>
      <c r="C54" s="10">
        <v>130</v>
      </c>
      <c r="D54" s="1">
        <v>3</v>
      </c>
      <c r="E54" s="1">
        <v>2</v>
      </c>
      <c r="F54" s="1">
        <v>56</v>
      </c>
      <c r="G54" s="3">
        <f t="shared" si="2"/>
        <v>58</v>
      </c>
      <c r="H54" s="1">
        <v>55</v>
      </c>
      <c r="I54" s="1">
        <v>47</v>
      </c>
      <c r="J54" s="1">
        <v>62</v>
      </c>
      <c r="K54" s="1">
        <v>74</v>
      </c>
      <c r="L54" s="1">
        <v>82</v>
      </c>
      <c r="M54" s="1">
        <v>73</v>
      </c>
      <c r="N54" s="39"/>
      <c r="O54" s="39"/>
      <c r="P54" s="39"/>
      <c r="Q54" s="39"/>
      <c r="R54" s="39"/>
      <c r="S54" s="39"/>
      <c r="T54" s="39"/>
      <c r="U54" s="83"/>
      <c r="V54" s="79">
        <f t="shared" si="3"/>
        <v>454</v>
      </c>
    </row>
    <row r="55" spans="1:22" ht="15" customHeight="1" x14ac:dyDescent="0.55000000000000004">
      <c r="A55" s="9">
        <v>270</v>
      </c>
      <c r="B55" s="94" t="s">
        <v>66</v>
      </c>
      <c r="C55" s="10">
        <v>187</v>
      </c>
      <c r="D55" s="1">
        <v>36</v>
      </c>
      <c r="E55" s="1">
        <v>35</v>
      </c>
      <c r="F55" s="1">
        <v>74</v>
      </c>
      <c r="G55" s="3">
        <f t="shared" si="2"/>
        <v>109</v>
      </c>
      <c r="H55" s="1">
        <v>89</v>
      </c>
      <c r="I55" s="1">
        <v>93</v>
      </c>
      <c r="J55" s="1">
        <v>83</v>
      </c>
      <c r="K55" s="1">
        <v>106</v>
      </c>
      <c r="L55" s="1">
        <v>85</v>
      </c>
      <c r="M55" s="1">
        <v>79</v>
      </c>
      <c r="N55" s="39"/>
      <c r="O55" s="39"/>
      <c r="P55" s="39"/>
      <c r="Q55" s="39"/>
      <c r="R55" s="39"/>
      <c r="S55" s="39"/>
      <c r="T55" s="39"/>
      <c r="U55" s="83"/>
      <c r="V55" s="79">
        <f t="shared" si="3"/>
        <v>680</v>
      </c>
    </row>
    <row r="56" spans="1:22" x14ac:dyDescent="0.55000000000000004">
      <c r="A56" s="9">
        <v>263</v>
      </c>
      <c r="B56" s="94" t="s">
        <v>67</v>
      </c>
      <c r="C56" s="10">
        <v>169</v>
      </c>
      <c r="D56" s="1">
        <v>1</v>
      </c>
      <c r="E56" s="1"/>
      <c r="F56" s="1">
        <v>107</v>
      </c>
      <c r="G56" s="3">
        <f t="shared" si="2"/>
        <v>107</v>
      </c>
      <c r="H56" s="1">
        <v>109</v>
      </c>
      <c r="I56" s="1">
        <v>107</v>
      </c>
      <c r="J56" s="1">
        <v>118</v>
      </c>
      <c r="K56" s="1">
        <v>107</v>
      </c>
      <c r="L56" s="1">
        <v>100</v>
      </c>
      <c r="M56" s="39"/>
      <c r="N56" s="39"/>
      <c r="O56" s="39"/>
      <c r="P56" s="39"/>
      <c r="Q56" s="39"/>
      <c r="R56" s="39"/>
      <c r="S56" s="39"/>
      <c r="T56" s="39"/>
      <c r="U56" s="83"/>
      <c r="V56" s="79">
        <f t="shared" si="3"/>
        <v>649</v>
      </c>
    </row>
    <row r="57" spans="1:22" x14ac:dyDescent="0.55000000000000004">
      <c r="A57" s="9">
        <v>218</v>
      </c>
      <c r="B57" s="94" t="s">
        <v>68</v>
      </c>
      <c r="C57" s="10">
        <v>172</v>
      </c>
      <c r="D57" s="1">
        <v>42</v>
      </c>
      <c r="E57" s="1"/>
      <c r="F57" s="1">
        <v>105</v>
      </c>
      <c r="G57" s="3">
        <f t="shared" si="2"/>
        <v>105</v>
      </c>
      <c r="H57" s="1">
        <v>115</v>
      </c>
      <c r="I57" s="1">
        <v>132</v>
      </c>
      <c r="J57" s="1">
        <v>126</v>
      </c>
      <c r="K57" s="1">
        <v>100</v>
      </c>
      <c r="L57" s="1">
        <v>102</v>
      </c>
      <c r="M57" s="39"/>
      <c r="N57" s="39"/>
      <c r="O57" s="39"/>
      <c r="P57" s="39"/>
      <c r="Q57" s="39"/>
      <c r="R57" s="39"/>
      <c r="S57" s="39"/>
      <c r="T57" s="39"/>
      <c r="U57" s="83"/>
      <c r="V57" s="79">
        <f t="shared" si="3"/>
        <v>722</v>
      </c>
    </row>
    <row r="58" spans="1:22" x14ac:dyDescent="0.55000000000000004">
      <c r="A58" s="9">
        <v>269</v>
      </c>
      <c r="B58" s="94" t="s">
        <v>69</v>
      </c>
      <c r="C58" s="10">
        <v>173</v>
      </c>
      <c r="D58" s="1">
        <v>32</v>
      </c>
      <c r="E58" s="1"/>
      <c r="F58" s="1">
        <v>102</v>
      </c>
      <c r="G58" s="3">
        <f t="shared" si="2"/>
        <v>102</v>
      </c>
      <c r="H58" s="1">
        <v>98</v>
      </c>
      <c r="I58" s="1">
        <v>105</v>
      </c>
      <c r="J58" s="1">
        <v>121</v>
      </c>
      <c r="K58" s="1">
        <v>114</v>
      </c>
      <c r="L58" s="1">
        <v>95</v>
      </c>
      <c r="M58" s="1">
        <v>91</v>
      </c>
      <c r="N58" s="39"/>
      <c r="O58" s="39"/>
      <c r="P58" s="39"/>
      <c r="Q58" s="39"/>
      <c r="R58" s="39"/>
      <c r="S58" s="39"/>
      <c r="T58" s="39"/>
      <c r="U58" s="83"/>
      <c r="V58" s="79">
        <f t="shared" si="3"/>
        <v>758</v>
      </c>
    </row>
    <row r="59" spans="1:22" x14ac:dyDescent="0.55000000000000004">
      <c r="A59" s="9">
        <v>219</v>
      </c>
      <c r="B59" s="94" t="s">
        <v>70</v>
      </c>
      <c r="C59" s="10">
        <v>174</v>
      </c>
      <c r="D59" s="90">
        <v>2</v>
      </c>
      <c r="E59" s="39"/>
      <c r="F59" s="1">
        <v>92</v>
      </c>
      <c r="G59" s="3">
        <f t="shared" si="2"/>
        <v>92</v>
      </c>
      <c r="H59" s="1">
        <v>102</v>
      </c>
      <c r="I59" s="1">
        <v>104</v>
      </c>
      <c r="J59" s="1">
        <v>119</v>
      </c>
      <c r="K59" s="1">
        <v>112</v>
      </c>
      <c r="L59" s="1">
        <v>121</v>
      </c>
      <c r="M59" s="1">
        <v>98</v>
      </c>
      <c r="N59" s="39"/>
      <c r="O59" s="39"/>
      <c r="P59" s="39"/>
      <c r="Q59" s="39"/>
      <c r="R59" s="39"/>
      <c r="S59" s="39"/>
      <c r="T59" s="39"/>
      <c r="U59" s="83"/>
      <c r="V59" s="79">
        <f t="shared" si="3"/>
        <v>750</v>
      </c>
    </row>
    <row r="60" spans="1:22" x14ac:dyDescent="0.55000000000000004">
      <c r="A60" s="9"/>
      <c r="B60" s="94" t="s">
        <v>71</v>
      </c>
      <c r="C60" s="10">
        <v>176</v>
      </c>
      <c r="D60" s="39"/>
      <c r="E60" s="90">
        <v>1</v>
      </c>
      <c r="F60" s="1">
        <v>72</v>
      </c>
      <c r="G60" s="3">
        <f t="shared" si="2"/>
        <v>73</v>
      </c>
      <c r="H60" s="1">
        <v>98</v>
      </c>
      <c r="I60" s="1">
        <v>107</v>
      </c>
      <c r="J60" s="1">
        <v>113</v>
      </c>
      <c r="K60" s="1">
        <v>107</v>
      </c>
      <c r="L60" s="1">
        <v>101</v>
      </c>
      <c r="M60" s="1">
        <v>86</v>
      </c>
      <c r="N60" s="39"/>
      <c r="O60" s="39"/>
      <c r="P60" s="39"/>
      <c r="Q60" s="39"/>
      <c r="R60" s="39"/>
      <c r="S60" s="39"/>
      <c r="T60" s="39"/>
      <c r="U60" s="83"/>
      <c r="V60" s="79">
        <f t="shared" si="3"/>
        <v>685</v>
      </c>
    </row>
    <row r="61" spans="1:22" ht="21.9" x14ac:dyDescent="0.55000000000000004">
      <c r="A61" s="9">
        <v>274</v>
      </c>
      <c r="B61" s="94" t="s">
        <v>94</v>
      </c>
      <c r="C61" s="10">
        <v>135</v>
      </c>
      <c r="D61" s="90">
        <v>1</v>
      </c>
      <c r="E61" s="90"/>
      <c r="F61" s="1">
        <v>86</v>
      </c>
      <c r="G61" s="3">
        <f t="shared" si="2"/>
        <v>86</v>
      </c>
      <c r="H61" s="1">
        <v>92</v>
      </c>
      <c r="I61" s="1">
        <v>99</v>
      </c>
      <c r="J61" s="1">
        <v>116</v>
      </c>
      <c r="K61" s="1">
        <v>139</v>
      </c>
      <c r="L61" s="1">
        <v>128</v>
      </c>
      <c r="M61" s="1">
        <v>107</v>
      </c>
      <c r="N61" s="39"/>
      <c r="O61" s="39"/>
      <c r="P61" s="39"/>
      <c r="Q61" s="39"/>
      <c r="R61" s="39"/>
      <c r="S61" s="39"/>
      <c r="T61" s="39"/>
      <c r="U61" s="83"/>
      <c r="V61" s="79">
        <f t="shared" si="3"/>
        <v>768</v>
      </c>
    </row>
    <row r="62" spans="1:22" x14ac:dyDescent="0.55000000000000004">
      <c r="A62" s="9">
        <v>276</v>
      </c>
      <c r="B62" s="94" t="s">
        <v>72</v>
      </c>
      <c r="C62" s="10">
        <v>192</v>
      </c>
      <c r="D62" s="1">
        <v>2</v>
      </c>
      <c r="E62" s="1"/>
      <c r="F62" s="1">
        <v>93</v>
      </c>
      <c r="G62" s="3">
        <f t="shared" si="2"/>
        <v>93</v>
      </c>
      <c r="H62" s="1">
        <v>114</v>
      </c>
      <c r="I62" s="1">
        <v>115</v>
      </c>
      <c r="J62" s="1">
        <v>133</v>
      </c>
      <c r="K62" s="1">
        <v>119</v>
      </c>
      <c r="L62" s="1">
        <v>108</v>
      </c>
      <c r="M62" s="1">
        <v>104</v>
      </c>
      <c r="N62" s="39"/>
      <c r="O62" s="39"/>
      <c r="P62" s="39"/>
      <c r="Q62" s="39"/>
      <c r="R62" s="39"/>
      <c r="S62" s="39"/>
      <c r="T62" s="39"/>
      <c r="U62" s="83"/>
      <c r="V62" s="79">
        <f t="shared" si="3"/>
        <v>788</v>
      </c>
    </row>
    <row r="63" spans="1:22" x14ac:dyDescent="0.55000000000000004">
      <c r="A63" s="9">
        <v>235</v>
      </c>
      <c r="B63" s="94" t="s">
        <v>73</v>
      </c>
      <c r="C63" s="10">
        <v>180</v>
      </c>
      <c r="D63" s="90">
        <v>1</v>
      </c>
      <c r="E63" s="1"/>
      <c r="F63" s="1">
        <v>32</v>
      </c>
      <c r="G63" s="3">
        <f t="shared" si="2"/>
        <v>32</v>
      </c>
      <c r="H63" s="1">
        <v>38</v>
      </c>
      <c r="I63" s="1">
        <v>37</v>
      </c>
      <c r="J63" s="1">
        <v>35</v>
      </c>
      <c r="K63" s="1">
        <v>34</v>
      </c>
      <c r="L63" s="1">
        <v>26</v>
      </c>
      <c r="M63" s="1">
        <v>28</v>
      </c>
      <c r="N63" s="39"/>
      <c r="O63" s="39"/>
      <c r="P63" s="39"/>
      <c r="Q63" s="39"/>
      <c r="R63" s="39"/>
      <c r="S63" s="39"/>
      <c r="T63" s="39"/>
      <c r="U63" s="83"/>
      <c r="V63" s="79">
        <f t="shared" si="3"/>
        <v>231</v>
      </c>
    </row>
    <row r="64" spans="1:22" x14ac:dyDescent="0.55000000000000004">
      <c r="A64" s="9">
        <v>220</v>
      </c>
      <c r="B64" s="94" t="s">
        <v>74</v>
      </c>
      <c r="C64" s="10">
        <v>182</v>
      </c>
      <c r="D64" s="90">
        <v>1</v>
      </c>
      <c r="E64" s="39"/>
      <c r="F64" s="90">
        <v>61</v>
      </c>
      <c r="G64" s="3">
        <f t="shared" si="2"/>
        <v>61</v>
      </c>
      <c r="H64" s="1">
        <v>52</v>
      </c>
      <c r="I64" s="1">
        <v>74</v>
      </c>
      <c r="J64" s="1">
        <v>58</v>
      </c>
      <c r="K64" s="1">
        <v>67</v>
      </c>
      <c r="L64" s="1">
        <v>47</v>
      </c>
      <c r="M64" s="1">
        <v>65</v>
      </c>
      <c r="N64" s="39"/>
      <c r="O64" s="39"/>
      <c r="P64" s="39"/>
      <c r="Q64" s="39"/>
      <c r="R64" s="39"/>
      <c r="S64" s="39"/>
      <c r="T64" s="39"/>
      <c r="U64" s="83"/>
      <c r="V64" s="79">
        <f t="shared" si="3"/>
        <v>425</v>
      </c>
    </row>
    <row r="65" spans="1:22" ht="14.7" thickBot="1" x14ac:dyDescent="0.6">
      <c r="A65" s="11">
        <v>240</v>
      </c>
      <c r="B65" s="95" t="s">
        <v>75</v>
      </c>
      <c r="C65" s="12">
        <v>158</v>
      </c>
      <c r="D65" s="113">
        <v>1</v>
      </c>
      <c r="E65" s="80"/>
      <c r="F65" s="24">
        <v>69</v>
      </c>
      <c r="G65" s="3">
        <f t="shared" si="2"/>
        <v>69</v>
      </c>
      <c r="H65" s="24">
        <v>62</v>
      </c>
      <c r="I65" s="24">
        <v>70</v>
      </c>
      <c r="J65" s="24">
        <v>83</v>
      </c>
      <c r="K65" s="24">
        <v>94</v>
      </c>
      <c r="L65" s="24">
        <v>69</v>
      </c>
      <c r="M65" s="24">
        <v>70</v>
      </c>
      <c r="N65" s="80"/>
      <c r="O65" s="80"/>
      <c r="P65" s="80"/>
      <c r="Q65" s="80"/>
      <c r="R65" s="80"/>
      <c r="S65" s="80"/>
      <c r="T65" s="80"/>
      <c r="U65" s="85"/>
      <c r="V65" s="79">
        <f t="shared" si="3"/>
        <v>518</v>
      </c>
    </row>
    <row r="66" spans="1:22" ht="14.7" thickTop="1" x14ac:dyDescent="0.55000000000000004">
      <c r="A66" s="13">
        <v>301</v>
      </c>
      <c r="B66" s="76" t="s">
        <v>95</v>
      </c>
      <c r="C66" s="14">
        <v>305</v>
      </c>
      <c r="D66" s="38"/>
      <c r="E66" s="38"/>
      <c r="F66" s="38"/>
      <c r="G66" s="3">
        <f t="shared" si="2"/>
        <v>0</v>
      </c>
      <c r="H66" s="38"/>
      <c r="I66" s="38"/>
      <c r="J66" s="38"/>
      <c r="K66" s="38"/>
      <c r="L66" s="38"/>
      <c r="M66" s="25">
        <v>95</v>
      </c>
      <c r="N66" s="25">
        <v>296</v>
      </c>
      <c r="O66" s="25">
        <v>321</v>
      </c>
      <c r="P66" s="38"/>
      <c r="Q66" s="38"/>
      <c r="R66" s="38"/>
      <c r="S66" s="38"/>
      <c r="T66" s="38"/>
      <c r="U66" s="82"/>
      <c r="V66" s="79">
        <f t="shared" si="3"/>
        <v>712</v>
      </c>
    </row>
    <row r="67" spans="1:22" x14ac:dyDescent="0.55000000000000004">
      <c r="A67" s="9">
        <v>310</v>
      </c>
      <c r="B67" s="77" t="s">
        <v>7</v>
      </c>
      <c r="C67" s="10">
        <v>303</v>
      </c>
      <c r="D67" s="39"/>
      <c r="E67" s="39"/>
      <c r="F67" s="39"/>
      <c r="G67" s="3">
        <f t="shared" si="2"/>
        <v>0</v>
      </c>
      <c r="H67" s="39"/>
      <c r="I67" s="39"/>
      <c r="J67" s="39"/>
      <c r="K67" s="39"/>
      <c r="L67" s="39"/>
      <c r="M67" s="1">
        <v>224</v>
      </c>
      <c r="N67" s="1">
        <v>370</v>
      </c>
      <c r="O67" s="1">
        <v>360</v>
      </c>
      <c r="P67" s="39"/>
      <c r="Q67" s="39"/>
      <c r="R67" s="39"/>
      <c r="S67" s="39"/>
      <c r="T67" s="39"/>
      <c r="U67" s="83"/>
      <c r="V67" s="79">
        <f t="shared" si="3"/>
        <v>954</v>
      </c>
    </row>
    <row r="68" spans="1:22" x14ac:dyDescent="0.55000000000000004">
      <c r="A68" s="9">
        <v>317</v>
      </c>
      <c r="B68" s="77" t="s">
        <v>8</v>
      </c>
      <c r="C68" s="10">
        <v>355</v>
      </c>
      <c r="D68" s="39"/>
      <c r="E68" s="39"/>
      <c r="F68" s="39"/>
      <c r="G68" s="3">
        <f t="shared" si="2"/>
        <v>0</v>
      </c>
      <c r="H68" s="39"/>
      <c r="I68" s="39"/>
      <c r="J68" s="39"/>
      <c r="K68" s="39"/>
      <c r="L68" s="1">
        <v>111</v>
      </c>
      <c r="M68" s="1">
        <v>192</v>
      </c>
      <c r="N68" s="1">
        <v>222</v>
      </c>
      <c r="O68" s="1">
        <v>213</v>
      </c>
      <c r="P68" s="39"/>
      <c r="Q68" s="39"/>
      <c r="R68" s="39"/>
      <c r="S68" s="39"/>
      <c r="T68" s="39"/>
      <c r="U68" s="83"/>
      <c r="V68" s="79">
        <f t="shared" ref="V68:V98" si="4">(D68+E68+F68+H68+I68+J68+K68+L68+M68+N68+O68+P68+Q68+R68+S68+T68+U68)</f>
        <v>738</v>
      </c>
    </row>
    <row r="69" spans="1:22" x14ac:dyDescent="0.55000000000000004">
      <c r="A69" s="9">
        <v>303</v>
      </c>
      <c r="B69" s="77" t="s">
        <v>96</v>
      </c>
      <c r="C69" s="10">
        <v>335</v>
      </c>
      <c r="D69" s="39"/>
      <c r="E69" s="39"/>
      <c r="F69" s="39"/>
      <c r="G69" s="3">
        <f t="shared" si="2"/>
        <v>0</v>
      </c>
      <c r="H69" s="39"/>
      <c r="I69" s="39"/>
      <c r="J69" s="39"/>
      <c r="K69" s="39"/>
      <c r="L69" s="39"/>
      <c r="M69" s="1">
        <v>29</v>
      </c>
      <c r="N69" s="1">
        <v>346</v>
      </c>
      <c r="O69" s="1">
        <v>360</v>
      </c>
      <c r="P69" s="39"/>
      <c r="Q69" s="39"/>
      <c r="R69" s="39"/>
      <c r="S69" s="39"/>
      <c r="T69" s="39"/>
      <c r="U69" s="83"/>
      <c r="V69" s="79">
        <f t="shared" si="4"/>
        <v>735</v>
      </c>
    </row>
    <row r="70" spans="1:22" x14ac:dyDescent="0.55000000000000004">
      <c r="A70" s="9">
        <v>304</v>
      </c>
      <c r="B70" s="77" t="s">
        <v>9</v>
      </c>
      <c r="C70" s="10">
        <v>345</v>
      </c>
      <c r="D70" s="39"/>
      <c r="E70" s="39"/>
      <c r="F70" s="39"/>
      <c r="G70" s="3">
        <f t="shared" si="2"/>
        <v>0</v>
      </c>
      <c r="H70" s="39"/>
      <c r="I70" s="39"/>
      <c r="J70" s="39"/>
      <c r="K70" s="39"/>
      <c r="L70" s="39"/>
      <c r="M70" s="39"/>
      <c r="N70" s="1">
        <v>333</v>
      </c>
      <c r="O70" s="1">
        <v>328</v>
      </c>
      <c r="P70" s="39"/>
      <c r="Q70" s="39"/>
      <c r="R70" s="39"/>
      <c r="S70" s="39"/>
      <c r="T70" s="39"/>
      <c r="U70" s="83"/>
      <c r="V70" s="79">
        <f t="shared" si="4"/>
        <v>661</v>
      </c>
    </row>
    <row r="71" spans="1:22" x14ac:dyDescent="0.55000000000000004">
      <c r="A71" s="9">
        <v>302</v>
      </c>
      <c r="B71" s="77" t="s">
        <v>97</v>
      </c>
      <c r="C71" s="10">
        <v>325</v>
      </c>
      <c r="D71" s="39"/>
      <c r="E71" s="39"/>
      <c r="F71" s="39"/>
      <c r="G71" s="3">
        <f t="shared" si="2"/>
        <v>0</v>
      </c>
      <c r="H71" s="39"/>
      <c r="I71" s="39"/>
      <c r="J71" s="39"/>
      <c r="K71" s="39"/>
      <c r="L71" s="39"/>
      <c r="M71" s="1">
        <v>161</v>
      </c>
      <c r="N71" s="1">
        <v>458</v>
      </c>
      <c r="O71" s="1">
        <v>408</v>
      </c>
      <c r="P71" s="39"/>
      <c r="Q71" s="39"/>
      <c r="R71" s="39"/>
      <c r="S71" s="39"/>
      <c r="T71" s="39"/>
      <c r="U71" s="83"/>
      <c r="V71" s="79">
        <f t="shared" si="4"/>
        <v>1027</v>
      </c>
    </row>
    <row r="72" spans="1:22" x14ac:dyDescent="0.55000000000000004">
      <c r="A72" s="9">
        <v>305</v>
      </c>
      <c r="B72" s="77" t="s">
        <v>10</v>
      </c>
      <c r="C72" s="10">
        <v>340</v>
      </c>
      <c r="D72" s="39"/>
      <c r="E72" s="39"/>
      <c r="F72" s="39"/>
      <c r="G72" s="3">
        <f t="shared" si="2"/>
        <v>0</v>
      </c>
      <c r="H72" s="39"/>
      <c r="I72" s="39"/>
      <c r="J72" s="39"/>
      <c r="K72" s="39"/>
      <c r="L72" s="39"/>
      <c r="M72" s="90">
        <v>187</v>
      </c>
      <c r="N72" s="90">
        <v>269</v>
      </c>
      <c r="O72" s="90">
        <v>319</v>
      </c>
      <c r="P72" s="39"/>
      <c r="Q72" s="39"/>
      <c r="R72" s="39"/>
      <c r="S72" s="39"/>
      <c r="T72" s="39"/>
      <c r="U72" s="83"/>
      <c r="V72" s="79">
        <f t="shared" si="4"/>
        <v>775</v>
      </c>
    </row>
    <row r="73" spans="1:22" x14ac:dyDescent="0.55000000000000004">
      <c r="A73" s="9">
        <v>306</v>
      </c>
      <c r="B73" s="77" t="s">
        <v>11</v>
      </c>
      <c r="C73" s="10">
        <v>310</v>
      </c>
      <c r="D73" s="39"/>
      <c r="E73" s="39"/>
      <c r="F73" s="39"/>
      <c r="G73" s="3">
        <f t="shared" si="2"/>
        <v>0</v>
      </c>
      <c r="H73" s="39"/>
      <c r="I73" s="39"/>
      <c r="J73" s="39"/>
      <c r="K73" s="39"/>
      <c r="L73" s="39"/>
      <c r="M73" s="39"/>
      <c r="N73" s="1">
        <v>284</v>
      </c>
      <c r="O73" s="1">
        <v>308</v>
      </c>
      <c r="P73" s="39"/>
      <c r="Q73" s="39"/>
      <c r="R73" s="39"/>
      <c r="S73" s="39"/>
      <c r="T73" s="39"/>
      <c r="U73" s="83"/>
      <c r="V73" s="79">
        <f t="shared" si="4"/>
        <v>592</v>
      </c>
    </row>
    <row r="74" spans="1:22" x14ac:dyDescent="0.55000000000000004">
      <c r="A74" s="9">
        <v>309</v>
      </c>
      <c r="B74" s="77" t="s">
        <v>12</v>
      </c>
      <c r="C74" s="10">
        <v>315</v>
      </c>
      <c r="D74" s="39"/>
      <c r="E74" s="39"/>
      <c r="F74" s="39"/>
      <c r="G74" s="3">
        <f t="shared" si="2"/>
        <v>0</v>
      </c>
      <c r="H74" s="39"/>
      <c r="I74" s="39"/>
      <c r="J74" s="39"/>
      <c r="K74" s="39"/>
      <c r="L74" s="39"/>
      <c r="M74" s="109">
        <v>59</v>
      </c>
      <c r="N74" s="109">
        <v>79</v>
      </c>
      <c r="O74" s="109">
        <v>64</v>
      </c>
      <c r="P74" s="39"/>
      <c r="Q74" s="39"/>
      <c r="R74" s="39"/>
      <c r="S74" s="39"/>
      <c r="T74" s="39"/>
      <c r="U74" s="83"/>
      <c r="V74" s="79">
        <f t="shared" si="4"/>
        <v>202</v>
      </c>
    </row>
    <row r="75" spans="1:22" x14ac:dyDescent="0.55000000000000004">
      <c r="A75" s="9">
        <v>315</v>
      </c>
      <c r="B75" s="77" t="s">
        <v>132</v>
      </c>
      <c r="C75" s="10">
        <v>352</v>
      </c>
      <c r="D75" s="114">
        <v>11</v>
      </c>
      <c r="E75" s="39"/>
      <c r="F75" s="39"/>
      <c r="G75" s="3">
        <f t="shared" si="2"/>
        <v>0</v>
      </c>
      <c r="H75" s="39"/>
      <c r="I75" s="39"/>
      <c r="J75" s="39"/>
      <c r="K75" s="39"/>
      <c r="L75" s="39"/>
      <c r="M75" s="1">
        <v>366</v>
      </c>
      <c r="N75" s="1">
        <v>406</v>
      </c>
      <c r="O75" s="1">
        <v>413</v>
      </c>
      <c r="P75" s="39"/>
      <c r="Q75" s="39"/>
      <c r="R75" s="39"/>
      <c r="S75" s="39"/>
      <c r="T75" s="39"/>
      <c r="U75" s="83"/>
      <c r="V75" s="79">
        <f t="shared" si="4"/>
        <v>1196</v>
      </c>
    </row>
    <row r="76" spans="1:22" x14ac:dyDescent="0.55000000000000004">
      <c r="A76" s="9">
        <v>311</v>
      </c>
      <c r="B76" s="77" t="s">
        <v>98</v>
      </c>
      <c r="C76" s="10">
        <v>318</v>
      </c>
      <c r="D76" s="39"/>
      <c r="E76" s="39"/>
      <c r="F76" s="39"/>
      <c r="G76" s="3">
        <f t="shared" si="2"/>
        <v>0</v>
      </c>
      <c r="H76" s="39"/>
      <c r="I76" s="39"/>
      <c r="J76" s="39"/>
      <c r="K76" s="39"/>
      <c r="L76" s="39"/>
      <c r="M76" s="1">
        <v>60</v>
      </c>
      <c r="N76" s="1">
        <v>509</v>
      </c>
      <c r="O76" s="1">
        <v>492</v>
      </c>
      <c r="P76" s="39"/>
      <c r="Q76" s="39"/>
      <c r="R76" s="39"/>
      <c r="S76" s="39"/>
      <c r="T76" s="39"/>
      <c r="U76" s="83"/>
      <c r="V76" s="79">
        <f t="shared" si="4"/>
        <v>1061</v>
      </c>
    </row>
    <row r="77" spans="1:22" x14ac:dyDescent="0.55000000000000004">
      <c r="A77" s="9">
        <v>307</v>
      </c>
      <c r="B77" s="77" t="s">
        <v>133</v>
      </c>
      <c r="C77" s="10">
        <v>330</v>
      </c>
      <c r="D77" s="114">
        <v>14</v>
      </c>
      <c r="E77" s="39"/>
      <c r="F77" s="39"/>
      <c r="G77" s="3">
        <f t="shared" si="2"/>
        <v>0</v>
      </c>
      <c r="H77" s="39"/>
      <c r="I77" s="39"/>
      <c r="J77" s="39"/>
      <c r="K77" s="39"/>
      <c r="L77" s="39"/>
      <c r="M77" s="39"/>
      <c r="N77" s="1">
        <v>374</v>
      </c>
      <c r="O77" s="1">
        <v>393</v>
      </c>
      <c r="P77" s="39"/>
      <c r="Q77" s="39"/>
      <c r="R77" s="39"/>
      <c r="S77" s="39"/>
      <c r="T77" s="39"/>
      <c r="U77" s="83"/>
      <c r="V77" s="79">
        <f t="shared" si="4"/>
        <v>781</v>
      </c>
    </row>
    <row r="78" spans="1:22" x14ac:dyDescent="0.55000000000000004">
      <c r="A78" s="9">
        <v>308</v>
      </c>
      <c r="B78" s="77" t="s">
        <v>76</v>
      </c>
      <c r="C78" s="10">
        <v>320</v>
      </c>
      <c r="D78" s="39"/>
      <c r="E78" s="39"/>
      <c r="F78" s="39"/>
      <c r="G78" s="3">
        <f t="shared" si="2"/>
        <v>0</v>
      </c>
      <c r="H78" s="39"/>
      <c r="I78" s="39"/>
      <c r="J78" s="39"/>
      <c r="K78" s="39"/>
      <c r="L78" s="39"/>
      <c r="M78" s="39"/>
      <c r="N78" s="1">
        <v>332</v>
      </c>
      <c r="O78" s="1">
        <v>352</v>
      </c>
      <c r="P78" s="39"/>
      <c r="Q78" s="39"/>
      <c r="R78" s="39"/>
      <c r="S78" s="39"/>
      <c r="T78" s="39"/>
      <c r="U78" s="83"/>
      <c r="V78" s="79">
        <f t="shared" si="4"/>
        <v>684</v>
      </c>
    </row>
    <row r="79" spans="1:22" ht="14.7" thickBot="1" x14ac:dyDescent="0.6">
      <c r="A79" s="11">
        <v>316</v>
      </c>
      <c r="B79" s="78" t="s">
        <v>77</v>
      </c>
      <c r="C79" s="12">
        <v>350</v>
      </c>
      <c r="D79" s="80"/>
      <c r="E79" s="80"/>
      <c r="F79" s="80"/>
      <c r="G79" s="3">
        <f t="shared" si="2"/>
        <v>0</v>
      </c>
      <c r="H79" s="80"/>
      <c r="I79" s="80"/>
      <c r="J79" s="80"/>
      <c r="K79" s="80"/>
      <c r="L79" s="80"/>
      <c r="M79" s="80"/>
      <c r="N79" s="24">
        <v>489</v>
      </c>
      <c r="O79" s="24">
        <v>529</v>
      </c>
      <c r="P79" s="80"/>
      <c r="Q79" s="80"/>
      <c r="R79" s="80"/>
      <c r="S79" s="80"/>
      <c r="T79" s="80"/>
      <c r="U79" s="85"/>
      <c r="V79" s="79">
        <f t="shared" si="4"/>
        <v>1018</v>
      </c>
    </row>
    <row r="80" spans="1:22" ht="14.7" thickTop="1" x14ac:dyDescent="0.55000000000000004">
      <c r="A80" s="13">
        <v>611</v>
      </c>
      <c r="B80" s="96" t="s">
        <v>78</v>
      </c>
      <c r="C80" s="14">
        <v>565</v>
      </c>
      <c r="D80" s="120"/>
      <c r="E80" s="120"/>
      <c r="F80" s="120"/>
      <c r="G80" s="3">
        <f t="shared" si="2"/>
        <v>0</v>
      </c>
      <c r="H80" s="120"/>
      <c r="I80" s="120"/>
      <c r="J80" s="120"/>
      <c r="K80" s="120"/>
      <c r="L80" s="120"/>
      <c r="M80" s="120"/>
      <c r="N80" s="120"/>
      <c r="O80" s="120"/>
      <c r="P80" s="107">
        <v>157</v>
      </c>
      <c r="Q80" s="107">
        <v>142</v>
      </c>
      <c r="R80" s="107">
        <v>109</v>
      </c>
      <c r="S80" s="107">
        <v>117</v>
      </c>
      <c r="T80" s="107"/>
      <c r="U80" s="108"/>
      <c r="V80" s="79">
        <f t="shared" si="4"/>
        <v>525</v>
      </c>
    </row>
    <row r="81" spans="1:22" x14ac:dyDescent="0.55000000000000004">
      <c r="A81" s="9">
        <v>609</v>
      </c>
      <c r="B81" s="97" t="s">
        <v>79</v>
      </c>
      <c r="C81" s="10">
        <v>580</v>
      </c>
      <c r="D81" s="39"/>
      <c r="E81" s="39"/>
      <c r="F81" s="39"/>
      <c r="G81" s="3">
        <f t="shared" si="2"/>
        <v>0</v>
      </c>
      <c r="H81" s="39"/>
      <c r="I81" s="39"/>
      <c r="J81" s="39"/>
      <c r="K81" s="39"/>
      <c r="L81" s="39"/>
      <c r="M81" s="39"/>
      <c r="N81" s="39"/>
      <c r="O81" s="39"/>
      <c r="P81" s="109">
        <v>472</v>
      </c>
      <c r="Q81" s="109">
        <v>414</v>
      </c>
      <c r="R81" s="109">
        <v>457</v>
      </c>
      <c r="S81" s="109">
        <v>406</v>
      </c>
      <c r="T81" s="109"/>
      <c r="U81" s="110">
        <v>8</v>
      </c>
      <c r="V81" s="79">
        <f t="shared" si="4"/>
        <v>1757</v>
      </c>
    </row>
    <row r="82" spans="1:22" x14ac:dyDescent="0.55000000000000004">
      <c r="A82" s="9">
        <v>501</v>
      </c>
      <c r="B82" s="97" t="s">
        <v>80</v>
      </c>
      <c r="C82" s="10">
        <v>545</v>
      </c>
      <c r="D82" s="39"/>
      <c r="E82" s="39"/>
      <c r="F82" s="39"/>
      <c r="G82" s="3">
        <f t="shared" si="2"/>
        <v>0</v>
      </c>
      <c r="H82" s="39"/>
      <c r="I82" s="39"/>
      <c r="J82" s="39"/>
      <c r="K82" s="39"/>
      <c r="L82" s="39"/>
      <c r="M82" s="39"/>
      <c r="N82" s="39"/>
      <c r="O82" s="39"/>
      <c r="P82" s="1">
        <v>454</v>
      </c>
      <c r="Q82" s="1">
        <v>441</v>
      </c>
      <c r="R82" s="1">
        <v>418</v>
      </c>
      <c r="S82" s="1">
        <v>394</v>
      </c>
      <c r="T82" s="1"/>
      <c r="U82" s="111">
        <v>4</v>
      </c>
      <c r="V82" s="79">
        <f t="shared" si="4"/>
        <v>1711</v>
      </c>
    </row>
    <row r="83" spans="1:22" x14ac:dyDescent="0.55000000000000004">
      <c r="A83" s="9">
        <v>505</v>
      </c>
      <c r="B83" s="97" t="s">
        <v>81</v>
      </c>
      <c r="C83" s="10">
        <v>525</v>
      </c>
      <c r="D83" s="39"/>
      <c r="E83" s="39"/>
      <c r="F83" s="39"/>
      <c r="G83" s="3">
        <f t="shared" si="2"/>
        <v>0</v>
      </c>
      <c r="H83" s="39"/>
      <c r="I83" s="39"/>
      <c r="J83" s="39"/>
      <c r="K83" s="39"/>
      <c r="L83" s="39"/>
      <c r="M83" s="39"/>
      <c r="N83" s="39"/>
      <c r="O83" s="39"/>
      <c r="P83" s="109">
        <v>563</v>
      </c>
      <c r="Q83" s="109">
        <v>496</v>
      </c>
      <c r="R83" s="109">
        <v>530</v>
      </c>
      <c r="S83" s="109">
        <v>505</v>
      </c>
      <c r="T83" s="109"/>
      <c r="U83" s="110">
        <v>5</v>
      </c>
      <c r="V83" s="79">
        <f t="shared" si="4"/>
        <v>2099</v>
      </c>
    </row>
    <row r="84" spans="1:22" x14ac:dyDescent="0.55000000000000004">
      <c r="A84" s="9">
        <v>509</v>
      </c>
      <c r="B84" s="97" t="s">
        <v>82</v>
      </c>
      <c r="C84" s="10">
        <v>503</v>
      </c>
      <c r="D84" s="39"/>
      <c r="E84" s="39"/>
      <c r="F84" s="39"/>
      <c r="G84" s="3">
        <f t="shared" si="2"/>
        <v>0</v>
      </c>
      <c r="H84" s="39"/>
      <c r="I84" s="39"/>
      <c r="J84" s="39"/>
      <c r="K84" s="39"/>
      <c r="L84" s="39"/>
      <c r="M84" s="39"/>
      <c r="N84" s="39"/>
      <c r="O84" s="39"/>
      <c r="P84" s="109">
        <v>376</v>
      </c>
      <c r="Q84" s="109">
        <v>382</v>
      </c>
      <c r="R84" s="109">
        <v>338</v>
      </c>
      <c r="S84" s="109">
        <v>313</v>
      </c>
      <c r="T84" s="109"/>
      <c r="U84" s="110">
        <v>8</v>
      </c>
      <c r="V84" s="79">
        <f t="shared" si="4"/>
        <v>1417</v>
      </c>
    </row>
    <row r="85" spans="1:22" x14ac:dyDescent="0.55000000000000004">
      <c r="A85" s="9">
        <v>602</v>
      </c>
      <c r="B85" s="97" t="s">
        <v>83</v>
      </c>
      <c r="C85" s="10">
        <v>515</v>
      </c>
      <c r="D85" s="39"/>
      <c r="E85" s="39"/>
      <c r="F85" s="39"/>
      <c r="G85" s="3">
        <f t="shared" si="2"/>
        <v>0</v>
      </c>
      <c r="H85" s="39"/>
      <c r="I85" s="39"/>
      <c r="J85" s="39"/>
      <c r="K85" s="39"/>
      <c r="L85" s="39"/>
      <c r="M85" s="39"/>
      <c r="N85" s="39"/>
      <c r="O85" s="39"/>
      <c r="P85" s="109">
        <v>86</v>
      </c>
      <c r="Q85" s="109">
        <v>67</v>
      </c>
      <c r="R85" s="109">
        <v>73</v>
      </c>
      <c r="S85" s="109">
        <v>71</v>
      </c>
      <c r="T85" s="109"/>
      <c r="U85" s="110">
        <v>1</v>
      </c>
      <c r="V85" s="79">
        <f t="shared" si="4"/>
        <v>298</v>
      </c>
    </row>
    <row r="86" spans="1:22" x14ac:dyDescent="0.55000000000000004">
      <c r="A86" s="9"/>
      <c r="B86" s="97" t="s">
        <v>135</v>
      </c>
      <c r="C86" s="10"/>
      <c r="D86" s="39"/>
      <c r="E86" s="39"/>
      <c r="F86" s="39"/>
      <c r="G86" s="3">
        <f t="shared" si="2"/>
        <v>0</v>
      </c>
      <c r="H86" s="39"/>
      <c r="I86" s="39"/>
      <c r="J86" s="39"/>
      <c r="K86" s="39"/>
      <c r="L86" s="39"/>
      <c r="M86" s="39"/>
      <c r="N86" s="39"/>
      <c r="O86" s="39"/>
      <c r="P86" s="109">
        <v>5</v>
      </c>
      <c r="Q86" s="109">
        <v>18</v>
      </c>
      <c r="R86" s="109">
        <v>52</v>
      </c>
      <c r="S86" s="109">
        <v>45</v>
      </c>
      <c r="T86" s="109"/>
      <c r="U86" s="110"/>
      <c r="V86" s="79">
        <f t="shared" si="4"/>
        <v>120</v>
      </c>
    </row>
    <row r="87" spans="1:22" x14ac:dyDescent="0.55000000000000004">
      <c r="A87" s="9">
        <v>607</v>
      </c>
      <c r="B87" s="97" t="s">
        <v>84</v>
      </c>
      <c r="C87" s="10">
        <v>575</v>
      </c>
      <c r="D87" s="39"/>
      <c r="E87" s="39"/>
      <c r="F87" s="39"/>
      <c r="G87" s="3">
        <f t="shared" si="2"/>
        <v>0</v>
      </c>
      <c r="H87" s="39"/>
      <c r="I87" s="39"/>
      <c r="J87" s="39"/>
      <c r="K87" s="39"/>
      <c r="L87" s="39"/>
      <c r="M87" s="39"/>
      <c r="N87" s="39"/>
      <c r="O87" s="39"/>
      <c r="P87" s="1">
        <v>528</v>
      </c>
      <c r="Q87" s="1">
        <v>523</v>
      </c>
      <c r="R87" s="1">
        <v>489</v>
      </c>
      <c r="S87" s="1">
        <v>469</v>
      </c>
      <c r="T87" s="1"/>
      <c r="U87" s="111"/>
      <c r="V87" s="79">
        <f t="shared" si="4"/>
        <v>2009</v>
      </c>
    </row>
    <row r="88" spans="1:22" x14ac:dyDescent="0.55000000000000004">
      <c r="A88" s="9">
        <v>504</v>
      </c>
      <c r="B88" s="97" t="s">
        <v>131</v>
      </c>
      <c r="C88" s="10">
        <v>510</v>
      </c>
      <c r="D88" s="39"/>
      <c r="E88" s="39"/>
      <c r="F88" s="39"/>
      <c r="G88" s="3">
        <f t="shared" si="2"/>
        <v>0</v>
      </c>
      <c r="H88" s="39"/>
      <c r="I88" s="39"/>
      <c r="J88" s="39"/>
      <c r="K88" s="39"/>
      <c r="L88" s="39"/>
      <c r="M88" s="39"/>
      <c r="N88" s="39"/>
      <c r="O88" s="39"/>
      <c r="P88" s="109">
        <v>388</v>
      </c>
      <c r="Q88" s="109">
        <v>354</v>
      </c>
      <c r="R88" s="109">
        <v>325</v>
      </c>
      <c r="S88" s="109">
        <v>316</v>
      </c>
      <c r="T88" s="109"/>
      <c r="U88" s="110">
        <v>6</v>
      </c>
      <c r="V88" s="79">
        <f t="shared" si="4"/>
        <v>1389</v>
      </c>
    </row>
    <row r="89" spans="1:22" x14ac:dyDescent="0.55000000000000004">
      <c r="A89" s="9">
        <v>502</v>
      </c>
      <c r="B89" s="97" t="s">
        <v>88</v>
      </c>
      <c r="C89" s="10">
        <v>530</v>
      </c>
      <c r="D89" s="39"/>
      <c r="E89" s="39"/>
      <c r="F89" s="39"/>
      <c r="G89" s="3">
        <f t="shared" si="2"/>
        <v>0</v>
      </c>
      <c r="H89" s="39"/>
      <c r="I89" s="39"/>
      <c r="J89" s="39"/>
      <c r="K89" s="39"/>
      <c r="L89" s="39"/>
      <c r="M89" s="39"/>
      <c r="N89" s="39"/>
      <c r="O89" s="39"/>
      <c r="P89" s="1">
        <v>439</v>
      </c>
      <c r="Q89" s="1">
        <v>455</v>
      </c>
      <c r="R89" s="1">
        <v>385</v>
      </c>
      <c r="S89" s="1">
        <v>417</v>
      </c>
      <c r="T89" s="1"/>
      <c r="U89" s="111">
        <v>3</v>
      </c>
      <c r="V89" s="79">
        <f t="shared" si="4"/>
        <v>1699</v>
      </c>
    </row>
    <row r="90" spans="1:22" x14ac:dyDescent="0.55000000000000004">
      <c r="A90" s="9">
        <v>508</v>
      </c>
      <c r="B90" s="97" t="s">
        <v>85</v>
      </c>
      <c r="C90" s="10">
        <v>520</v>
      </c>
      <c r="D90" s="39"/>
      <c r="E90" s="39"/>
      <c r="F90" s="39"/>
      <c r="G90" s="3">
        <f t="shared" si="2"/>
        <v>0</v>
      </c>
      <c r="H90" s="39"/>
      <c r="I90" s="39"/>
      <c r="J90" s="39"/>
      <c r="K90" s="39"/>
      <c r="L90" s="39"/>
      <c r="M90" s="39"/>
      <c r="N90" s="39"/>
      <c r="O90" s="39"/>
      <c r="P90" s="1">
        <v>452</v>
      </c>
      <c r="Q90" s="1">
        <v>476</v>
      </c>
      <c r="R90" s="1">
        <v>446</v>
      </c>
      <c r="S90" s="1">
        <v>428</v>
      </c>
      <c r="T90" s="1"/>
      <c r="U90" s="111">
        <v>2</v>
      </c>
      <c r="V90" s="79">
        <f t="shared" si="4"/>
        <v>1804</v>
      </c>
    </row>
    <row r="91" spans="1:22" x14ac:dyDescent="0.55000000000000004">
      <c r="A91" s="9">
        <v>606</v>
      </c>
      <c r="B91" s="97" t="s">
        <v>86</v>
      </c>
      <c r="C91" s="10">
        <v>570</v>
      </c>
      <c r="D91" s="39"/>
      <c r="E91" s="39"/>
      <c r="F91" s="39"/>
      <c r="G91" s="3">
        <f t="shared" si="2"/>
        <v>0</v>
      </c>
      <c r="H91" s="39"/>
      <c r="I91" s="39"/>
      <c r="J91" s="39"/>
      <c r="K91" s="39"/>
      <c r="L91" s="39"/>
      <c r="M91" s="39"/>
      <c r="N91" s="39"/>
      <c r="O91" s="39"/>
      <c r="P91" s="109">
        <v>621</v>
      </c>
      <c r="Q91" s="109">
        <v>612</v>
      </c>
      <c r="R91" s="109">
        <v>556</v>
      </c>
      <c r="S91" s="109">
        <v>542</v>
      </c>
      <c r="T91" s="109"/>
      <c r="U91" s="110">
        <v>3</v>
      </c>
      <c r="V91" s="79">
        <f t="shared" si="4"/>
        <v>2334</v>
      </c>
    </row>
    <row r="92" spans="1:22" x14ac:dyDescent="0.55000000000000004">
      <c r="A92" s="9">
        <v>503</v>
      </c>
      <c r="B92" s="97" t="s">
        <v>134</v>
      </c>
      <c r="C92" s="10">
        <v>535</v>
      </c>
      <c r="D92" s="115">
        <v>19</v>
      </c>
      <c r="E92" s="39"/>
      <c r="F92" s="39"/>
      <c r="G92" s="3">
        <f t="shared" si="2"/>
        <v>0</v>
      </c>
      <c r="H92" s="39"/>
      <c r="I92" s="39"/>
      <c r="J92" s="39"/>
      <c r="K92" s="39"/>
      <c r="L92" s="39"/>
      <c r="M92" s="39"/>
      <c r="N92" s="39"/>
      <c r="O92" s="39"/>
      <c r="P92" s="1">
        <v>313</v>
      </c>
      <c r="Q92" s="1">
        <v>320</v>
      </c>
      <c r="R92" s="1">
        <v>285</v>
      </c>
      <c r="S92" s="1">
        <v>254</v>
      </c>
      <c r="T92" s="1"/>
      <c r="U92" s="111">
        <v>49</v>
      </c>
      <c r="V92" s="79">
        <f t="shared" si="4"/>
        <v>1240</v>
      </c>
    </row>
    <row r="93" spans="1:22" ht="14.7" thickBot="1" x14ac:dyDescent="0.6">
      <c r="A93" s="11">
        <v>603</v>
      </c>
      <c r="B93" s="97" t="s">
        <v>3</v>
      </c>
      <c r="C93" s="10">
        <v>560</v>
      </c>
      <c r="D93" s="39"/>
      <c r="E93" s="39"/>
      <c r="F93" s="39"/>
      <c r="G93" s="3">
        <f t="shared" si="2"/>
        <v>0</v>
      </c>
      <c r="H93" s="39"/>
      <c r="I93" s="39"/>
      <c r="J93" s="39"/>
      <c r="K93" s="39"/>
      <c r="L93" s="39"/>
      <c r="M93" s="39"/>
      <c r="N93" s="39"/>
      <c r="O93" s="39"/>
      <c r="P93" s="39"/>
      <c r="Q93" s="109">
        <v>52</v>
      </c>
      <c r="R93" s="109">
        <v>89</v>
      </c>
      <c r="S93" s="109">
        <v>93</v>
      </c>
      <c r="T93" s="109"/>
      <c r="U93" s="110"/>
      <c r="V93" s="79">
        <f t="shared" si="4"/>
        <v>234</v>
      </c>
    </row>
    <row r="94" spans="1:22" ht="14.7" thickTop="1" x14ac:dyDescent="0.55000000000000004">
      <c r="A94" s="13">
        <v>601</v>
      </c>
      <c r="B94" s="98" t="s">
        <v>36</v>
      </c>
      <c r="C94" s="14">
        <v>138</v>
      </c>
      <c r="D94" s="25">
        <v>1</v>
      </c>
      <c r="E94" s="25"/>
      <c r="F94" s="25"/>
      <c r="G94" s="3">
        <f t="shared" si="2"/>
        <v>0</v>
      </c>
      <c r="H94" s="25">
        <v>2</v>
      </c>
      <c r="I94" s="25"/>
      <c r="J94" s="25">
        <v>1</v>
      </c>
      <c r="K94" s="25">
        <v>1</v>
      </c>
      <c r="L94" s="25">
        <v>2</v>
      </c>
      <c r="M94" s="25"/>
      <c r="N94" s="25">
        <v>1</v>
      </c>
      <c r="O94" s="25"/>
      <c r="P94" s="25"/>
      <c r="Q94" s="25"/>
      <c r="R94" s="25"/>
      <c r="S94" s="25"/>
      <c r="T94" s="25"/>
      <c r="U94" s="86"/>
      <c r="V94" s="79">
        <f t="shared" si="4"/>
        <v>8</v>
      </c>
    </row>
    <row r="95" spans="1:22" x14ac:dyDescent="0.55000000000000004">
      <c r="A95" s="9">
        <v>923</v>
      </c>
      <c r="B95" s="99" t="s">
        <v>14</v>
      </c>
      <c r="C95" s="10">
        <v>555</v>
      </c>
      <c r="D95" s="1"/>
      <c r="E95" s="1"/>
      <c r="F95" s="1">
        <v>2</v>
      </c>
      <c r="G95" s="3">
        <f t="shared" si="2"/>
        <v>2</v>
      </c>
      <c r="H95" s="1">
        <v>1</v>
      </c>
      <c r="I95" s="1">
        <v>2</v>
      </c>
      <c r="J95" s="1">
        <v>6</v>
      </c>
      <c r="K95" s="1">
        <v>3</v>
      </c>
      <c r="L95" s="1">
        <v>5</v>
      </c>
      <c r="M95" s="1">
        <v>6</v>
      </c>
      <c r="N95" s="1">
        <v>14</v>
      </c>
      <c r="O95" s="1">
        <v>16</v>
      </c>
      <c r="P95" s="1">
        <v>20</v>
      </c>
      <c r="Q95" s="1">
        <v>17</v>
      </c>
      <c r="R95" s="1">
        <v>28</v>
      </c>
      <c r="S95" s="1">
        <v>42</v>
      </c>
      <c r="T95" s="1"/>
      <c r="U95" s="84"/>
      <c r="V95" s="79">
        <f t="shared" si="4"/>
        <v>162</v>
      </c>
    </row>
    <row r="96" spans="1:22" x14ac:dyDescent="0.55000000000000004">
      <c r="A96" s="9">
        <v>911</v>
      </c>
      <c r="B96" s="99" t="s">
        <v>60</v>
      </c>
      <c r="C96" s="10">
        <v>162</v>
      </c>
      <c r="D96" s="1">
        <v>9</v>
      </c>
      <c r="E96" s="1">
        <v>8</v>
      </c>
      <c r="F96" s="1"/>
      <c r="G96" s="3">
        <f>E96+F96</f>
        <v>8</v>
      </c>
      <c r="H96" s="1">
        <v>9</v>
      </c>
      <c r="I96" s="1">
        <v>4</v>
      </c>
      <c r="J96" s="1">
        <v>8</v>
      </c>
      <c r="K96" s="1">
        <v>4</v>
      </c>
      <c r="L96" s="1">
        <v>7</v>
      </c>
      <c r="M96" s="1">
        <v>8</v>
      </c>
      <c r="N96" s="1">
        <v>4</v>
      </c>
      <c r="O96" s="1">
        <v>9</v>
      </c>
      <c r="P96" s="1">
        <v>6</v>
      </c>
      <c r="Q96" s="1">
        <v>5</v>
      </c>
      <c r="R96" s="1">
        <v>2</v>
      </c>
      <c r="S96" s="1">
        <v>7</v>
      </c>
      <c r="T96" s="1"/>
      <c r="U96" s="84">
        <v>28</v>
      </c>
      <c r="V96" s="79">
        <f t="shared" si="4"/>
        <v>118</v>
      </c>
    </row>
    <row r="97" spans="1:26" x14ac:dyDescent="0.55000000000000004">
      <c r="A97" s="9">
        <v>917</v>
      </c>
      <c r="B97" s="99" t="s">
        <v>89</v>
      </c>
      <c r="C97" s="10">
        <v>556</v>
      </c>
      <c r="D97" s="1"/>
      <c r="E97" s="1"/>
      <c r="F97" s="1"/>
      <c r="G97" s="3">
        <f>E97+F97</f>
        <v>0</v>
      </c>
      <c r="H97" s="1"/>
      <c r="I97" s="1"/>
      <c r="J97" s="1"/>
      <c r="K97" s="1"/>
      <c r="L97" s="1"/>
      <c r="M97" s="1"/>
      <c r="N97" s="1">
        <v>3</v>
      </c>
      <c r="O97" s="1">
        <v>5</v>
      </c>
      <c r="P97" s="1">
        <v>5</v>
      </c>
      <c r="Q97" s="1">
        <v>8</v>
      </c>
      <c r="R97" s="1">
        <v>5</v>
      </c>
      <c r="S97" s="1">
        <v>4</v>
      </c>
      <c r="T97" s="1"/>
      <c r="U97" s="84"/>
      <c r="V97" s="79">
        <f t="shared" si="4"/>
        <v>30</v>
      </c>
    </row>
    <row r="98" spans="1:26" ht="14.7" thickBot="1" x14ac:dyDescent="0.6">
      <c r="A98" s="9">
        <v>507</v>
      </c>
      <c r="B98" s="100" t="s">
        <v>13</v>
      </c>
      <c r="C98" s="47">
        <v>228</v>
      </c>
      <c r="D98" s="48"/>
      <c r="E98" s="48"/>
      <c r="F98" s="48"/>
      <c r="G98" s="3">
        <f>E98+F98</f>
        <v>0</v>
      </c>
      <c r="H98" s="48"/>
      <c r="I98" s="48"/>
      <c r="J98" s="48"/>
      <c r="K98" s="48"/>
      <c r="L98" s="48"/>
      <c r="M98" s="48"/>
      <c r="N98" s="48"/>
      <c r="O98" s="48">
        <v>9</v>
      </c>
      <c r="P98" s="48">
        <v>9</v>
      </c>
      <c r="Q98" s="48">
        <v>19</v>
      </c>
      <c r="R98" s="48">
        <v>41</v>
      </c>
      <c r="S98" s="48">
        <v>31</v>
      </c>
      <c r="T98" s="48"/>
      <c r="U98" s="87"/>
      <c r="V98" s="91">
        <f t="shared" si="4"/>
        <v>109</v>
      </c>
    </row>
    <row r="99" spans="1:26" ht="21" customHeight="1" thickBot="1" x14ac:dyDescent="0.6">
      <c r="A99" s="46"/>
      <c r="B99" s="49" t="s">
        <v>87</v>
      </c>
      <c r="C99" s="50"/>
      <c r="D99" s="51">
        <f t="shared" ref="D99:U99" si="5">SUM(D4:D98)</f>
        <v>639</v>
      </c>
      <c r="E99" s="51">
        <f t="shared" si="5"/>
        <v>95</v>
      </c>
      <c r="F99" s="51">
        <f t="shared" si="5"/>
        <v>4607</v>
      </c>
      <c r="G99" s="3">
        <f>E99+F99</f>
        <v>4702</v>
      </c>
      <c r="H99" s="51">
        <f t="shared" si="5"/>
        <v>4731</v>
      </c>
      <c r="I99" s="51">
        <f t="shared" si="5"/>
        <v>5123</v>
      </c>
      <c r="J99" s="51">
        <f t="shared" si="5"/>
        <v>5220</v>
      </c>
      <c r="K99" s="51">
        <f t="shared" si="5"/>
        <v>5044</v>
      </c>
      <c r="L99" s="51">
        <f t="shared" si="5"/>
        <v>4881</v>
      </c>
      <c r="M99" s="51">
        <f t="shared" si="5"/>
        <v>4742</v>
      </c>
      <c r="N99" s="51">
        <f t="shared" si="5"/>
        <v>4820</v>
      </c>
      <c r="O99" s="51">
        <f t="shared" si="5"/>
        <v>4928</v>
      </c>
      <c r="P99" s="51">
        <f t="shared" si="5"/>
        <v>4894</v>
      </c>
      <c r="Q99" s="51">
        <f t="shared" si="5"/>
        <v>4801</v>
      </c>
      <c r="R99" s="51">
        <f t="shared" si="5"/>
        <v>4628</v>
      </c>
      <c r="S99" s="51">
        <f t="shared" si="5"/>
        <v>4454</v>
      </c>
      <c r="T99" s="51">
        <f t="shared" si="5"/>
        <v>0</v>
      </c>
      <c r="U99" s="88">
        <f t="shared" si="5"/>
        <v>117</v>
      </c>
      <c r="V99" s="92">
        <f>SUM(H99:U99,F99,E99,D99)</f>
        <v>63724</v>
      </c>
    </row>
    <row r="100" spans="1:26" ht="11.25" customHeight="1" thickBot="1" x14ac:dyDescent="0.6">
      <c r="A100" s="102"/>
      <c r="B100" s="103"/>
      <c r="C100" s="70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104"/>
    </row>
    <row r="101" spans="1:26" ht="14.7" thickBot="1" x14ac:dyDescent="0.6">
      <c r="V101" s="92">
        <f>SUM(V4:V98)</f>
        <v>63724</v>
      </c>
    </row>
    <row r="102" spans="1:26" ht="30.75" customHeight="1" x14ac:dyDescent="0.55000000000000004">
      <c r="B102" s="158" t="s">
        <v>99</v>
      </c>
      <c r="C102" s="159"/>
      <c r="D102" s="160"/>
      <c r="X102" s="166" t="s">
        <v>136</v>
      </c>
      <c r="Y102" s="167"/>
      <c r="Z102" s="168"/>
    </row>
    <row r="103" spans="1:26" x14ac:dyDescent="0.55000000000000004">
      <c r="B103" s="116" t="s">
        <v>0</v>
      </c>
      <c r="C103" s="37"/>
      <c r="D103" s="111">
        <f>SUM(V4:V65)</f>
        <v>33525</v>
      </c>
      <c r="X103" s="116" t="s">
        <v>0</v>
      </c>
      <c r="Y103" s="37">
        <v>33199</v>
      </c>
      <c r="Z103" s="111">
        <v>0</v>
      </c>
    </row>
    <row r="104" spans="1:26" x14ac:dyDescent="0.55000000000000004">
      <c r="B104" s="116" t="s">
        <v>2</v>
      </c>
      <c r="C104" s="37"/>
      <c r="D104" s="111">
        <f>SUM(V66:V79)</f>
        <v>11136</v>
      </c>
      <c r="X104" s="116" t="s">
        <v>2</v>
      </c>
      <c r="Y104" s="37">
        <v>10991</v>
      </c>
      <c r="Z104" s="111">
        <v>0</v>
      </c>
    </row>
    <row r="105" spans="1:26" x14ac:dyDescent="0.55000000000000004">
      <c r="B105" s="116" t="s">
        <v>113</v>
      </c>
      <c r="C105" s="37"/>
      <c r="D105" s="111">
        <f>SUM(V80:V93)</f>
        <v>18636</v>
      </c>
      <c r="X105" s="144" t="s">
        <v>113</v>
      </c>
      <c r="Y105" s="37">
        <v>18488</v>
      </c>
      <c r="Z105" s="1">
        <v>0</v>
      </c>
    </row>
    <row r="106" spans="1:26" x14ac:dyDescent="0.55000000000000004">
      <c r="B106" s="116" t="s">
        <v>112</v>
      </c>
      <c r="C106" s="37"/>
      <c r="D106" s="111">
        <f>SUM(V94:V98)</f>
        <v>427</v>
      </c>
      <c r="X106" s="144" t="s">
        <v>137</v>
      </c>
      <c r="Y106" s="37">
        <v>430</v>
      </c>
      <c r="Z106" s="1"/>
    </row>
    <row r="107" spans="1:26" ht="14.7" thickBot="1" x14ac:dyDescent="0.6">
      <c r="B107" s="117" t="s">
        <v>141</v>
      </c>
      <c r="C107" s="118"/>
      <c r="D107" s="119">
        <f>SUM(D103:D106)</f>
        <v>63724</v>
      </c>
      <c r="X107" s="141" t="s">
        <v>142</v>
      </c>
      <c r="Y107" s="142">
        <f>SUM(Y103:Y106)</f>
        <v>63108</v>
      </c>
      <c r="Z107" s="143">
        <f>SUM(Z103:Z106)</f>
        <v>0</v>
      </c>
    </row>
    <row r="108" spans="1:26" ht="14.7" thickBot="1" x14ac:dyDescent="0.6">
      <c r="B108" s="69"/>
      <c r="C108" s="70"/>
      <c r="D108" s="71"/>
      <c r="X108" s="137" t="s">
        <v>138</v>
      </c>
      <c r="Y108" s="138"/>
      <c r="Z108" s="140">
        <f>(V99-Y107)</f>
        <v>616</v>
      </c>
    </row>
    <row r="109" spans="1:26" ht="14.7" thickBot="1" x14ac:dyDescent="0.6">
      <c r="B109" s="69"/>
      <c r="C109" s="70"/>
      <c r="D109" s="71"/>
    </row>
    <row r="110" spans="1:26" ht="28.5" customHeight="1" x14ac:dyDescent="0.55000000000000004">
      <c r="B110" s="72" t="s">
        <v>115</v>
      </c>
      <c r="C110" s="8" t="s">
        <v>1</v>
      </c>
      <c r="D110" s="6" t="s">
        <v>92</v>
      </c>
      <c r="E110" s="6" t="s">
        <v>116</v>
      </c>
      <c r="F110" s="6" t="s">
        <v>5</v>
      </c>
      <c r="G110" s="6" t="s">
        <v>111</v>
      </c>
      <c r="H110" s="6">
        <v>1</v>
      </c>
      <c r="I110" s="6">
        <v>2</v>
      </c>
      <c r="J110" s="6">
        <v>3</v>
      </c>
      <c r="K110" s="6">
        <v>4</v>
      </c>
      <c r="L110" s="6">
        <v>5</v>
      </c>
      <c r="M110" s="6">
        <v>6</v>
      </c>
      <c r="N110" s="5">
        <v>7</v>
      </c>
      <c r="O110" s="6">
        <v>8</v>
      </c>
      <c r="P110" s="6">
        <v>9</v>
      </c>
      <c r="Q110" s="6">
        <v>10</v>
      </c>
      <c r="R110" s="6">
        <v>11</v>
      </c>
      <c r="S110" s="6">
        <v>12</v>
      </c>
      <c r="T110" s="6">
        <v>13</v>
      </c>
      <c r="U110" s="23" t="s">
        <v>6</v>
      </c>
      <c r="V110" s="127" t="s">
        <v>109</v>
      </c>
    </row>
    <row r="111" spans="1:26" x14ac:dyDescent="0.55000000000000004">
      <c r="B111" s="40" t="s">
        <v>100</v>
      </c>
      <c r="C111" s="17"/>
      <c r="D111" s="17"/>
      <c r="E111" s="17"/>
      <c r="F111" s="17"/>
      <c r="G111" s="4"/>
      <c r="H111" s="17"/>
      <c r="I111" s="17"/>
      <c r="J111" s="17"/>
      <c r="K111" s="17"/>
      <c r="L111" s="17"/>
      <c r="M111" s="17"/>
      <c r="N111" s="17"/>
      <c r="O111" s="17"/>
      <c r="P111" s="17">
        <v>49</v>
      </c>
      <c r="Q111" s="17">
        <v>46</v>
      </c>
      <c r="R111" s="17">
        <v>54</v>
      </c>
      <c r="S111" s="17">
        <v>51</v>
      </c>
      <c r="T111" s="17"/>
      <c r="U111" s="26"/>
      <c r="V111" s="128">
        <f t="shared" ref="V111:V119" si="6">SUM(D111:U111)</f>
        <v>200</v>
      </c>
    </row>
    <row r="112" spans="1:26" x14ac:dyDescent="0.55000000000000004">
      <c r="B112" s="41" t="s">
        <v>101</v>
      </c>
      <c r="C112" s="18"/>
      <c r="D112" s="18"/>
      <c r="E112" s="18"/>
      <c r="F112" s="18"/>
      <c r="G112" s="4">
        <v>50</v>
      </c>
      <c r="H112" s="18">
        <v>50</v>
      </c>
      <c r="I112" s="18">
        <v>46</v>
      </c>
      <c r="J112" s="18">
        <v>42</v>
      </c>
      <c r="K112" s="18">
        <v>45</v>
      </c>
      <c r="L112" s="18">
        <v>40</v>
      </c>
      <c r="M112" s="18">
        <v>33</v>
      </c>
      <c r="N112" s="18"/>
      <c r="O112" s="18"/>
      <c r="P112" s="18"/>
      <c r="Q112" s="18"/>
      <c r="R112" s="18"/>
      <c r="S112" s="18"/>
      <c r="T112" s="18"/>
      <c r="U112" s="27"/>
      <c r="V112" s="128">
        <f t="shared" si="6"/>
        <v>306</v>
      </c>
    </row>
    <row r="113" spans="2:26" x14ac:dyDescent="0.55000000000000004">
      <c r="B113" s="40" t="s">
        <v>102</v>
      </c>
      <c r="C113" s="17"/>
      <c r="D113" s="17"/>
      <c r="E113" s="17"/>
      <c r="F113" s="17"/>
      <c r="G113" s="4">
        <v>78</v>
      </c>
      <c r="H113" s="17">
        <v>88</v>
      </c>
      <c r="I113" s="17">
        <v>110</v>
      </c>
      <c r="J113" s="17">
        <v>110</v>
      </c>
      <c r="K113" s="17">
        <v>108</v>
      </c>
      <c r="L113" s="17">
        <v>100</v>
      </c>
      <c r="M113" s="17">
        <v>148</v>
      </c>
      <c r="N113" s="17">
        <v>141</v>
      </c>
      <c r="O113" s="17">
        <v>97</v>
      </c>
      <c r="P113" s="17">
        <v>75</v>
      </c>
      <c r="Q113" s="17">
        <v>57</v>
      </c>
      <c r="R113" s="17">
        <v>40</v>
      </c>
      <c r="S113" s="17">
        <v>32</v>
      </c>
      <c r="T113" s="17"/>
      <c r="U113" s="26"/>
      <c r="V113" s="128">
        <f t="shared" si="6"/>
        <v>1184</v>
      </c>
    </row>
    <row r="114" spans="2:26" x14ac:dyDescent="0.55000000000000004">
      <c r="B114" s="40" t="s">
        <v>103</v>
      </c>
      <c r="C114" s="17"/>
      <c r="D114" s="17"/>
      <c r="E114" s="17"/>
      <c r="F114" s="17"/>
      <c r="G114" s="4">
        <v>40</v>
      </c>
      <c r="H114" s="17">
        <v>51</v>
      </c>
      <c r="I114" s="17">
        <v>53</v>
      </c>
      <c r="J114" s="17">
        <v>45</v>
      </c>
      <c r="K114" s="17">
        <v>40</v>
      </c>
      <c r="L114" s="17">
        <v>36</v>
      </c>
      <c r="M114" s="17">
        <v>23</v>
      </c>
      <c r="N114" s="17">
        <v>43</v>
      </c>
      <c r="O114" s="17">
        <v>29</v>
      </c>
      <c r="P114" s="17">
        <v>17</v>
      </c>
      <c r="Q114" s="17"/>
      <c r="R114" s="17"/>
      <c r="S114" s="17"/>
      <c r="T114" s="17"/>
      <c r="U114" s="26"/>
      <c r="V114" s="128">
        <f t="shared" si="6"/>
        <v>377</v>
      </c>
    </row>
    <row r="115" spans="2:26" x14ac:dyDescent="0.55000000000000004">
      <c r="B115" s="40" t="s">
        <v>104</v>
      </c>
      <c r="C115" s="17"/>
      <c r="D115" s="17"/>
      <c r="E115" s="17"/>
      <c r="F115" s="17"/>
      <c r="G115" s="4"/>
      <c r="H115" s="17"/>
      <c r="I115" s="17"/>
      <c r="J115" s="17"/>
      <c r="K115" s="17"/>
      <c r="L115" s="17"/>
      <c r="M115" s="17"/>
      <c r="N115" s="17"/>
      <c r="O115" s="17"/>
      <c r="P115" s="17">
        <v>12</v>
      </c>
      <c r="Q115" s="17">
        <v>43</v>
      </c>
      <c r="R115" s="17">
        <v>85</v>
      </c>
      <c r="S115" s="17">
        <v>92</v>
      </c>
      <c r="T115" s="17"/>
      <c r="U115" s="26"/>
      <c r="V115" s="128">
        <f t="shared" si="6"/>
        <v>232</v>
      </c>
    </row>
    <row r="116" spans="2:26" x14ac:dyDescent="0.55000000000000004">
      <c r="B116" s="40" t="s">
        <v>105</v>
      </c>
      <c r="C116" s="17"/>
      <c r="D116" s="17"/>
      <c r="E116" s="17"/>
      <c r="F116" s="17"/>
      <c r="G116" s="4">
        <v>27</v>
      </c>
      <c r="H116" s="17">
        <v>22</v>
      </c>
      <c r="I116" s="17">
        <v>27</v>
      </c>
      <c r="J116" s="17">
        <v>22</v>
      </c>
      <c r="K116" s="17">
        <v>22</v>
      </c>
      <c r="L116" s="17">
        <v>19</v>
      </c>
      <c r="M116" s="17"/>
      <c r="N116" s="17"/>
      <c r="O116" s="17"/>
      <c r="P116" s="17"/>
      <c r="Q116" s="17"/>
      <c r="R116" s="17"/>
      <c r="S116" s="17"/>
      <c r="T116" s="17"/>
      <c r="U116" s="26"/>
      <c r="V116" s="128">
        <f t="shared" si="6"/>
        <v>139</v>
      </c>
    </row>
    <row r="117" spans="2:26" x14ac:dyDescent="0.55000000000000004">
      <c r="B117" s="40" t="s">
        <v>106</v>
      </c>
      <c r="C117" s="19"/>
      <c r="D117" s="19"/>
      <c r="E117" s="19"/>
      <c r="F117" s="19"/>
      <c r="G117" s="4"/>
      <c r="H117" s="19"/>
      <c r="I117" s="19"/>
      <c r="J117" s="19"/>
      <c r="K117" s="19"/>
      <c r="L117" s="19"/>
      <c r="M117" s="19"/>
      <c r="N117" s="19"/>
      <c r="O117" s="19"/>
      <c r="P117" s="19">
        <v>12</v>
      </c>
      <c r="Q117" s="19">
        <v>20</v>
      </c>
      <c r="R117" s="19">
        <v>31</v>
      </c>
      <c r="S117" s="19">
        <v>47</v>
      </c>
      <c r="T117" s="19"/>
      <c r="U117" s="26"/>
      <c r="V117" s="128">
        <f t="shared" si="6"/>
        <v>110</v>
      </c>
    </row>
    <row r="118" spans="2:26" ht="14.7" thickBot="1" x14ac:dyDescent="0.6">
      <c r="B118" s="42" t="s">
        <v>107</v>
      </c>
      <c r="C118" s="20"/>
      <c r="D118" s="20"/>
      <c r="E118" s="20"/>
      <c r="F118" s="20"/>
      <c r="G118" s="4">
        <v>39</v>
      </c>
      <c r="H118" s="20">
        <v>44</v>
      </c>
      <c r="I118" s="21">
        <v>35</v>
      </c>
      <c r="J118" s="21">
        <v>37</v>
      </c>
      <c r="K118" s="21">
        <v>32</v>
      </c>
      <c r="L118" s="21">
        <v>24</v>
      </c>
      <c r="M118" s="21">
        <v>30</v>
      </c>
      <c r="N118" s="21">
        <v>29</v>
      </c>
      <c r="O118" s="21">
        <v>25</v>
      </c>
      <c r="P118" s="21"/>
      <c r="Q118" s="21"/>
      <c r="R118" s="21"/>
      <c r="S118" s="20"/>
      <c r="T118" s="20"/>
      <c r="U118" s="52"/>
      <c r="V118" s="128">
        <f t="shared" si="6"/>
        <v>295</v>
      </c>
    </row>
    <row r="119" spans="2:26" ht="14.7" thickBot="1" x14ac:dyDescent="0.6">
      <c r="B119" s="53" t="s">
        <v>110</v>
      </c>
      <c r="C119" s="54">
        <f>SUM(C111:C118)</f>
        <v>0</v>
      </c>
      <c r="D119" s="54">
        <f>SUM(D111:D118)</f>
        <v>0</v>
      </c>
      <c r="E119" s="54">
        <f>SUM(E111:E118)</f>
        <v>0</v>
      </c>
      <c r="F119" s="54">
        <f>SUM(F111:F118)</f>
        <v>0</v>
      </c>
      <c r="G119" s="54">
        <f>SUM(G111:G118)</f>
        <v>234</v>
      </c>
      <c r="H119" s="54">
        <f t="shared" ref="H119:T119" si="7">SUM(H111:H118)</f>
        <v>255</v>
      </c>
      <c r="I119" s="54">
        <f t="shared" si="7"/>
        <v>271</v>
      </c>
      <c r="J119" s="54">
        <f t="shared" si="7"/>
        <v>256</v>
      </c>
      <c r="K119" s="54">
        <f t="shared" si="7"/>
        <v>247</v>
      </c>
      <c r="L119" s="54">
        <f t="shared" si="7"/>
        <v>219</v>
      </c>
      <c r="M119" s="54">
        <f t="shared" si="7"/>
        <v>234</v>
      </c>
      <c r="N119" s="54">
        <f t="shared" si="7"/>
        <v>213</v>
      </c>
      <c r="O119" s="54">
        <f t="shared" si="7"/>
        <v>151</v>
      </c>
      <c r="P119" s="54">
        <f t="shared" si="7"/>
        <v>165</v>
      </c>
      <c r="Q119" s="54">
        <f t="shared" si="7"/>
        <v>166</v>
      </c>
      <c r="R119" s="54">
        <f t="shared" si="7"/>
        <v>210</v>
      </c>
      <c r="S119" s="54">
        <f t="shared" si="7"/>
        <v>222</v>
      </c>
      <c r="T119" s="54">
        <f t="shared" si="7"/>
        <v>0</v>
      </c>
      <c r="U119" s="55">
        <f>SUM(U111:U118)</f>
        <v>0</v>
      </c>
      <c r="V119" s="129">
        <f t="shared" si="6"/>
        <v>2843</v>
      </c>
      <c r="X119" s="169" t="s">
        <v>139</v>
      </c>
      <c r="Y119" s="170"/>
      <c r="Z119" s="136">
        <v>2572</v>
      </c>
    </row>
    <row r="120" spans="2:26" ht="14.7" thickBot="1" x14ac:dyDescent="0.6">
      <c r="B120" s="43"/>
      <c r="C120" s="22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165"/>
      <c r="S120" s="165"/>
      <c r="T120" s="165"/>
      <c r="U120" s="29"/>
      <c r="X120" s="134" t="s">
        <v>138</v>
      </c>
      <c r="Y120" s="135"/>
      <c r="Z120" s="139">
        <f>(V119-Z119)</f>
        <v>271</v>
      </c>
    </row>
    <row r="121" spans="2:26" ht="14.7" thickBot="1" x14ac:dyDescent="0.6">
      <c r="B121" s="44"/>
      <c r="C121" s="22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30"/>
    </row>
    <row r="122" spans="2:26" ht="67.5" customHeight="1" thickBot="1" x14ac:dyDescent="0.6">
      <c r="B122" s="156" t="s">
        <v>108</v>
      </c>
      <c r="C122" s="56" t="s">
        <v>92</v>
      </c>
      <c r="D122" s="56" t="s">
        <v>92</v>
      </c>
      <c r="E122" s="56" t="s">
        <v>4</v>
      </c>
      <c r="F122" s="56" t="s">
        <v>5</v>
      </c>
      <c r="G122" s="56" t="s">
        <v>114</v>
      </c>
      <c r="H122" s="57">
        <v>1</v>
      </c>
      <c r="I122" s="58">
        <v>2</v>
      </c>
      <c r="J122" s="57">
        <v>3</v>
      </c>
      <c r="K122" s="57">
        <v>4</v>
      </c>
      <c r="L122" s="57">
        <v>5</v>
      </c>
      <c r="M122" s="57">
        <v>6</v>
      </c>
      <c r="N122" s="57">
        <v>7</v>
      </c>
      <c r="O122" s="57">
        <v>8</v>
      </c>
      <c r="P122" s="57">
        <v>9</v>
      </c>
      <c r="Q122" s="57">
        <v>10</v>
      </c>
      <c r="R122" s="57">
        <v>11</v>
      </c>
      <c r="S122" s="57">
        <v>12</v>
      </c>
      <c r="T122" s="57">
        <v>13</v>
      </c>
      <c r="U122" s="57" t="s">
        <v>6</v>
      </c>
      <c r="V122" s="130" t="s">
        <v>130</v>
      </c>
    </row>
    <row r="123" spans="2:26" ht="24.75" customHeight="1" thickTop="1" thickBot="1" x14ac:dyDescent="0.6">
      <c r="B123" s="157"/>
      <c r="C123" s="131">
        <f>C119+[1]Totals!C115</f>
        <v>0</v>
      </c>
      <c r="D123" s="131">
        <f>SUM(D119,D99)</f>
        <v>639</v>
      </c>
      <c r="E123" s="132"/>
      <c r="F123" s="132"/>
      <c r="G123" s="131">
        <f t="shared" ref="G123:U123" si="8">SUM(G119,G99)</f>
        <v>4936</v>
      </c>
      <c r="H123" s="131">
        <f t="shared" si="8"/>
        <v>4986</v>
      </c>
      <c r="I123" s="131">
        <f t="shared" si="8"/>
        <v>5394</v>
      </c>
      <c r="J123" s="131">
        <f t="shared" si="8"/>
        <v>5476</v>
      </c>
      <c r="K123" s="131">
        <f t="shared" si="8"/>
        <v>5291</v>
      </c>
      <c r="L123" s="131">
        <f t="shared" si="8"/>
        <v>5100</v>
      </c>
      <c r="M123" s="131">
        <f t="shared" si="8"/>
        <v>4976</v>
      </c>
      <c r="N123" s="131">
        <f t="shared" si="8"/>
        <v>5033</v>
      </c>
      <c r="O123" s="131">
        <f t="shared" si="8"/>
        <v>5079</v>
      </c>
      <c r="P123" s="131">
        <f t="shared" si="8"/>
        <v>5059</v>
      </c>
      <c r="Q123" s="131">
        <f t="shared" si="8"/>
        <v>4967</v>
      </c>
      <c r="R123" s="131">
        <f t="shared" si="8"/>
        <v>4838</v>
      </c>
      <c r="S123" s="131">
        <f t="shared" si="8"/>
        <v>4676</v>
      </c>
      <c r="T123" s="131">
        <f t="shared" si="8"/>
        <v>0</v>
      </c>
      <c r="U123" s="131">
        <f t="shared" si="8"/>
        <v>117</v>
      </c>
      <c r="V123" s="133">
        <f>SUM(G123:U123,D123)</f>
        <v>66567</v>
      </c>
    </row>
    <row r="124" spans="2:26" ht="15.3" x14ac:dyDescent="0.55000000000000004">
      <c r="B124" s="101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6"/>
    </row>
    <row r="125" spans="2:26" ht="14.7" thickBot="1" x14ac:dyDescent="0.6"/>
    <row r="126" spans="2:26" ht="25.8" thickBot="1" x14ac:dyDescent="0.6">
      <c r="B126" s="121" t="s">
        <v>119</v>
      </c>
      <c r="C126" s="122" t="s">
        <v>1</v>
      </c>
      <c r="D126" s="123" t="s">
        <v>92</v>
      </c>
      <c r="E126" s="123" t="s">
        <v>116</v>
      </c>
      <c r="F126" s="123" t="s">
        <v>5</v>
      </c>
      <c r="G126" s="123" t="s">
        <v>111</v>
      </c>
      <c r="H126" s="123">
        <v>1</v>
      </c>
      <c r="I126" s="123">
        <v>2</v>
      </c>
      <c r="J126" s="123">
        <v>3</v>
      </c>
      <c r="K126" s="123">
        <v>4</v>
      </c>
      <c r="L126" s="124">
        <v>5</v>
      </c>
      <c r="M126" s="124">
        <v>6</v>
      </c>
      <c r="N126" s="125">
        <v>7</v>
      </c>
      <c r="O126" s="124">
        <v>8</v>
      </c>
      <c r="P126" s="124">
        <v>9</v>
      </c>
      <c r="Q126" s="124">
        <v>10</v>
      </c>
      <c r="R126" s="124">
        <v>11</v>
      </c>
      <c r="S126" s="123">
        <v>12</v>
      </c>
      <c r="T126" s="123">
        <v>13</v>
      </c>
      <c r="U126" s="126" t="s">
        <v>6</v>
      </c>
      <c r="V126" s="127" t="s">
        <v>109</v>
      </c>
    </row>
    <row r="127" spans="2:26" x14ac:dyDescent="0.55000000000000004">
      <c r="B127" s="40" t="s">
        <v>120</v>
      </c>
      <c r="C127" s="65"/>
      <c r="D127" s="67"/>
      <c r="E127" s="67"/>
      <c r="F127" s="67"/>
      <c r="G127" s="154"/>
      <c r="H127" s="67"/>
      <c r="I127" s="67"/>
      <c r="J127" s="152">
        <v>13</v>
      </c>
      <c r="K127" s="67">
        <v>27</v>
      </c>
      <c r="L127" s="17">
        <v>27</v>
      </c>
      <c r="M127" s="17">
        <v>17</v>
      </c>
      <c r="N127" s="17"/>
      <c r="O127" s="17"/>
      <c r="P127" s="17"/>
      <c r="Q127" s="17"/>
      <c r="R127" s="65"/>
      <c r="S127" s="67"/>
      <c r="T127" s="67"/>
      <c r="U127" s="73"/>
      <c r="V127" s="128">
        <f t="shared" ref="V127:V136" si="9">E127+F127+D127+H127+I127+J127+K127+L127+M127+N127+O127+P127+Q127+R127+S127+T127+U127</f>
        <v>84</v>
      </c>
    </row>
    <row r="128" spans="2:26" x14ac:dyDescent="0.55000000000000004">
      <c r="B128" s="41" t="s">
        <v>121</v>
      </c>
      <c r="C128" s="66"/>
      <c r="D128" s="18"/>
      <c r="E128" s="18"/>
      <c r="F128" s="18"/>
      <c r="G128" s="154"/>
      <c r="H128" s="18"/>
      <c r="I128" s="18"/>
      <c r="J128" s="153">
        <v>12</v>
      </c>
      <c r="K128" s="18">
        <v>16</v>
      </c>
      <c r="L128" s="18">
        <v>30</v>
      </c>
      <c r="M128" s="18">
        <v>12</v>
      </c>
      <c r="N128" s="18"/>
      <c r="O128" s="18"/>
      <c r="P128" s="18"/>
      <c r="Q128" s="18"/>
      <c r="R128" s="66"/>
      <c r="S128" s="18"/>
      <c r="T128" s="18"/>
      <c r="U128" s="27"/>
      <c r="V128" s="128">
        <f t="shared" si="9"/>
        <v>70</v>
      </c>
    </row>
    <row r="129" spans="2:22" x14ac:dyDescent="0.55000000000000004">
      <c r="B129" s="40" t="s">
        <v>122</v>
      </c>
      <c r="C129" s="65"/>
      <c r="D129" s="17"/>
      <c r="E129" s="17"/>
      <c r="F129" s="17"/>
      <c r="G129" s="154"/>
      <c r="H129" s="17"/>
      <c r="I129" s="17"/>
      <c r="J129" s="148">
        <v>22</v>
      </c>
      <c r="K129" s="17">
        <v>32</v>
      </c>
      <c r="L129" s="17">
        <v>34</v>
      </c>
      <c r="M129" s="17">
        <v>19</v>
      </c>
      <c r="N129" s="17"/>
      <c r="O129" s="17"/>
      <c r="P129" s="17"/>
      <c r="Q129" s="17"/>
      <c r="R129" s="65"/>
      <c r="S129" s="17"/>
      <c r="T129" s="17"/>
      <c r="U129" s="26"/>
      <c r="V129" s="128">
        <f t="shared" si="9"/>
        <v>107</v>
      </c>
    </row>
    <row r="130" spans="2:22" x14ac:dyDescent="0.55000000000000004">
      <c r="B130" s="40" t="s">
        <v>123</v>
      </c>
      <c r="C130" s="65"/>
      <c r="D130" s="17"/>
      <c r="E130" s="17"/>
      <c r="F130" s="17"/>
      <c r="G130" s="154"/>
      <c r="H130" s="17"/>
      <c r="I130" s="17"/>
      <c r="J130" s="148">
        <v>10</v>
      </c>
      <c r="K130" s="17">
        <v>17</v>
      </c>
      <c r="L130" s="17">
        <v>21</v>
      </c>
      <c r="M130" s="17">
        <v>30</v>
      </c>
      <c r="N130" s="17"/>
      <c r="O130" s="17"/>
      <c r="P130" s="17"/>
      <c r="Q130" s="17"/>
      <c r="R130" s="65"/>
      <c r="S130" s="17"/>
      <c r="T130" s="17"/>
      <c r="U130" s="26"/>
      <c r="V130" s="128">
        <f t="shared" si="9"/>
        <v>78</v>
      </c>
    </row>
    <row r="131" spans="2:22" x14ac:dyDescent="0.55000000000000004">
      <c r="B131" s="40" t="s">
        <v>124</v>
      </c>
      <c r="C131" s="65"/>
      <c r="D131" s="17"/>
      <c r="E131" s="17"/>
      <c r="F131" s="17"/>
      <c r="G131" s="154"/>
      <c r="H131" s="17"/>
      <c r="I131" s="17"/>
      <c r="J131" s="148"/>
      <c r="K131" s="17"/>
      <c r="L131" s="17"/>
      <c r="M131" s="17">
        <v>30</v>
      </c>
      <c r="N131" s="17">
        <v>47</v>
      </c>
      <c r="O131" s="17">
        <v>30</v>
      </c>
      <c r="P131" s="17"/>
      <c r="Q131" s="17"/>
      <c r="R131" s="65"/>
      <c r="S131" s="17"/>
      <c r="T131" s="17"/>
      <c r="U131" s="26"/>
      <c r="V131" s="128">
        <f t="shared" si="9"/>
        <v>107</v>
      </c>
    </row>
    <row r="132" spans="2:22" x14ac:dyDescent="0.55000000000000004">
      <c r="B132" s="40" t="s">
        <v>126</v>
      </c>
      <c r="C132" s="65"/>
      <c r="D132" s="19"/>
      <c r="E132" s="19"/>
      <c r="F132" s="19"/>
      <c r="G132" s="155"/>
      <c r="H132" s="19"/>
      <c r="I132" s="19"/>
      <c r="J132" s="148"/>
      <c r="K132" s="17"/>
      <c r="L132" s="17"/>
      <c r="M132" s="17">
        <v>60</v>
      </c>
      <c r="N132" s="17">
        <v>98</v>
      </c>
      <c r="O132" s="17">
        <v>70</v>
      </c>
      <c r="P132" s="17"/>
      <c r="Q132" s="17"/>
      <c r="R132" s="65"/>
      <c r="S132" s="17"/>
      <c r="T132" s="17"/>
      <c r="U132" s="26"/>
      <c r="V132" s="128">
        <f t="shared" si="9"/>
        <v>228</v>
      </c>
    </row>
    <row r="133" spans="2:22" x14ac:dyDescent="0.55000000000000004">
      <c r="B133" s="40" t="s">
        <v>128</v>
      </c>
      <c r="C133" s="60"/>
      <c r="D133" s="19"/>
      <c r="E133" s="19"/>
      <c r="F133" s="19"/>
      <c r="G133" s="155"/>
      <c r="H133" s="19"/>
      <c r="I133" s="19"/>
      <c r="J133" s="149"/>
      <c r="K133" s="19"/>
      <c r="L133" s="19"/>
      <c r="M133" s="19">
        <v>30</v>
      </c>
      <c r="N133" s="19">
        <v>88</v>
      </c>
      <c r="O133" s="19">
        <v>61</v>
      </c>
      <c r="P133" s="19"/>
      <c r="Q133" s="19"/>
      <c r="R133" s="60"/>
      <c r="S133" s="19"/>
      <c r="T133" s="19"/>
      <c r="U133" s="74"/>
      <c r="V133" s="128">
        <f t="shared" si="9"/>
        <v>179</v>
      </c>
    </row>
    <row r="134" spans="2:22" x14ac:dyDescent="0.55000000000000004">
      <c r="B134" s="42" t="s">
        <v>125</v>
      </c>
      <c r="C134" s="146"/>
      <c r="D134" s="19"/>
      <c r="E134" s="19"/>
      <c r="F134" s="19"/>
      <c r="G134" s="155"/>
      <c r="H134" s="19"/>
      <c r="I134" s="19"/>
      <c r="J134" s="150"/>
      <c r="K134" s="59"/>
      <c r="L134" s="59"/>
      <c r="M134" s="59">
        <v>29</v>
      </c>
      <c r="N134" s="59">
        <v>63</v>
      </c>
      <c r="O134" s="59">
        <v>69</v>
      </c>
      <c r="P134" s="59"/>
      <c r="Q134" s="59"/>
      <c r="R134" s="61"/>
      <c r="S134" s="19"/>
      <c r="T134" s="19"/>
      <c r="U134" s="74"/>
      <c r="V134" s="128">
        <f t="shared" si="9"/>
        <v>161</v>
      </c>
    </row>
    <row r="135" spans="2:22" ht="14.7" thickBot="1" x14ac:dyDescent="0.6">
      <c r="B135" s="42" t="s">
        <v>127</v>
      </c>
      <c r="C135" s="147"/>
      <c r="D135" s="68"/>
      <c r="E135" s="68"/>
      <c r="F135" s="68"/>
      <c r="G135" s="155"/>
      <c r="H135" s="68"/>
      <c r="I135" s="68"/>
      <c r="J135" s="151"/>
      <c r="K135" s="68"/>
      <c r="L135" s="21"/>
      <c r="M135" s="21"/>
      <c r="N135" s="21"/>
      <c r="O135" s="21"/>
      <c r="P135" s="21">
        <v>30</v>
      </c>
      <c r="Q135" s="21">
        <v>16</v>
      </c>
      <c r="R135" s="62"/>
      <c r="S135" s="68"/>
      <c r="T135" s="68"/>
      <c r="U135" s="75"/>
      <c r="V135" s="128">
        <f t="shared" si="9"/>
        <v>46</v>
      </c>
    </row>
    <row r="136" spans="2:22" ht="14.7" thickBot="1" x14ac:dyDescent="0.6">
      <c r="B136" s="53" t="s">
        <v>129</v>
      </c>
      <c r="C136" s="54">
        <f>SUM(C127:C135)</f>
        <v>0</v>
      </c>
      <c r="D136" s="63">
        <f>SUM(D127:D135)</f>
        <v>0</v>
      </c>
      <c r="E136" s="63">
        <f>SUM(E127:E135)</f>
        <v>0</v>
      </c>
      <c r="F136" s="63">
        <f>SUM(F127:F135)</f>
        <v>0</v>
      </c>
      <c r="G136" s="63">
        <f>SUM(G127:G135)</f>
        <v>0</v>
      </c>
      <c r="H136" s="63">
        <f t="shared" ref="H136:T136" si="10">SUM(H127:H135)</f>
        <v>0</v>
      </c>
      <c r="I136" s="63">
        <f t="shared" si="10"/>
        <v>0</v>
      </c>
      <c r="J136" s="54">
        <f t="shared" si="10"/>
        <v>57</v>
      </c>
      <c r="K136" s="54">
        <f t="shared" si="10"/>
        <v>92</v>
      </c>
      <c r="L136" s="54">
        <f t="shared" si="10"/>
        <v>112</v>
      </c>
      <c r="M136" s="54">
        <f t="shared" si="10"/>
        <v>227</v>
      </c>
      <c r="N136" s="54">
        <f t="shared" si="10"/>
        <v>296</v>
      </c>
      <c r="O136" s="54">
        <f t="shared" si="10"/>
        <v>230</v>
      </c>
      <c r="P136" s="54">
        <f t="shared" si="10"/>
        <v>30</v>
      </c>
      <c r="Q136" s="54">
        <f t="shared" si="10"/>
        <v>16</v>
      </c>
      <c r="R136" s="54">
        <f t="shared" si="10"/>
        <v>0</v>
      </c>
      <c r="S136" s="63">
        <f t="shared" si="10"/>
        <v>0</v>
      </c>
      <c r="T136" s="63">
        <f t="shared" si="10"/>
        <v>0</v>
      </c>
      <c r="U136" s="64">
        <f>SUM(U127:U135)</f>
        <v>0</v>
      </c>
      <c r="V136" s="129">
        <f t="shared" si="9"/>
        <v>1060</v>
      </c>
    </row>
  </sheetData>
  <mergeCells count="6">
    <mergeCell ref="B122:B123"/>
    <mergeCell ref="B102:D102"/>
    <mergeCell ref="A1:V2"/>
    <mergeCell ref="R120:T120"/>
    <mergeCell ref="X102:Z102"/>
    <mergeCell ref="X119:Y119"/>
  </mergeCells>
  <pageMargins left="0.2" right="0.2" top="0.25" bottom="0.2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9fd08d268973e0b8ef9edbfcd7ced35d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a9c8e829753c0988152225cd1e1a4aa5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8C160E-A854-420D-9D74-68966CBA0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C6FF56-FE52-4BD1-8B94-0BAACCCCB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3A7DA-DF7D-414A-8D5A-893C8D14185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F8B952-1239-4187-8C15-0C88FC3A1A85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96260ddf-adb1-46bf-9390-dc9a4558f5e8"/>
    <ds:schemaRef ds:uri="http://purl.org/dc/dcmitype/"/>
    <ds:schemaRef ds:uri="7facdb51-5a5c-4130-9ce7-d226f3f19c4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Kimball, Jennifer</dc:creator>
  <cp:lastModifiedBy>Arzola, Marisol</cp:lastModifiedBy>
  <cp:lastPrinted>2014-10-13T16:33:22Z</cp:lastPrinted>
  <dcterms:created xsi:type="dcterms:W3CDTF">2014-08-07T16:27:48Z</dcterms:created>
  <dcterms:modified xsi:type="dcterms:W3CDTF">2021-02-06T22:01:04Z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1683400.00000000</vt:lpwstr>
  </property>
</Properties>
</file>